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D:\kniznice\DOCUMENTS\skola\Medzibrod\Riaditeľská robota\PLÁNY ŠKOLY\2023 - 2024\"/>
    </mc:Choice>
  </mc:AlternateContent>
  <xr:revisionPtr revIDLastSave="0" documentId="13_ncr:1_{752636D5-AD74-49DE-82F6-FA1BFE137B57}" xr6:coauthVersionLast="47" xr6:coauthVersionMax="47" xr10:uidLastSave="{00000000-0000-0000-0000-000000000000}"/>
  <bookViews>
    <workbookView xWindow="-120" yWindow="-120" windowWidth="29040" windowHeight="15720" activeTab="11" xr2:uid="{00000000-000D-0000-FFFF-FFFF00000000}"/>
  </bookViews>
  <sheets>
    <sheet name="september" sheetId="1" r:id="rId1"/>
    <sheet name="oktober" sheetId="10" r:id="rId2"/>
    <sheet name="november" sheetId="23" r:id="rId3"/>
    <sheet name="december" sheetId="24" r:id="rId4"/>
    <sheet name="januar" sheetId="25" r:id="rId5"/>
    <sheet name="februar" sheetId="26" r:id="rId6"/>
    <sheet name="marec" sheetId="27" r:id="rId7"/>
    <sheet name="april" sheetId="28" r:id="rId8"/>
    <sheet name="maj" sheetId="29" r:id="rId9"/>
    <sheet name="jun" sheetId="30" r:id="rId10"/>
    <sheet name="jul" sheetId="31" r:id="rId11"/>
    <sheet name="august" sheetId="32" r:id="rId12"/>
  </sheets>
  <definedNames>
    <definedName name="ČísloZobrazovanéhoMesiaca" localSheetId="7">MATCH(april!ZobrazovanýMesiac,mesiace,0)</definedName>
    <definedName name="ČísloZobrazovanéhoMesiaca" localSheetId="11">MATCH(august!ZobrazovanýMesiac,mesiace,0)</definedName>
    <definedName name="ČísloZobrazovanéhoMesiaca" localSheetId="3">MATCH(december!ZobrazovanýMesiac,mesiace,0)</definedName>
    <definedName name="ČísloZobrazovanéhoMesiaca" localSheetId="5">MATCH(februar!ZobrazovanýMesiac,mesiace,0)</definedName>
    <definedName name="ČísloZobrazovanéhoMesiaca" localSheetId="4">MATCH(januar!ZobrazovanýMesiac,mesiace,0)</definedName>
    <definedName name="ČísloZobrazovanéhoMesiaca" localSheetId="10">MATCH(jul!ZobrazovanýMesiac,mesiace,0)</definedName>
    <definedName name="ČísloZobrazovanéhoMesiaca" localSheetId="9">MATCH(jun!ZobrazovanýMesiac,mesiace,0)</definedName>
    <definedName name="ČísloZobrazovanéhoMesiaca" localSheetId="8">MATCH(maj!ZobrazovanýMesiac,mesiace,0)</definedName>
    <definedName name="ČísloZobrazovanéhoMesiaca" localSheetId="6">MATCH(marec!ZobrazovanýMesiac,mesiace,0)</definedName>
    <definedName name="ČísloZobrazovanéhoMesiaca" localSheetId="2">MATCH(november!ZobrazovanýMesiac,mesiace,0)</definedName>
    <definedName name="ČísloZobrazovanéhoMesiaca" localSheetId="1">MATCH(oktober!ZobrazovanýMesiac,mesiace,0)</definedName>
    <definedName name="ČísloZobrazovanéhoMesiaca" localSheetId="0">MATCH(september!ZobrazovanýMesiac,mesiace,0)</definedName>
    <definedName name="ČísloZobrazovanéhoMesiaca">MATCH(september!ZobrazovanýMesiac,mesiace,0)</definedName>
    <definedName name="dátum_začatia" localSheetId="7">DATE(april!ZobrazovanýRok,april!mesiac,1)</definedName>
    <definedName name="dátum_začatia" localSheetId="11">DATE(august!ZobrazovanýRok,august!mesiac,1)</definedName>
    <definedName name="dátum_začatia" localSheetId="3">DATE(december!ZobrazovanýRok,december!mesiac,1)</definedName>
    <definedName name="dátum_začatia" localSheetId="5">DATE(februar!ZobrazovanýRok,februar!mesiac,1)</definedName>
    <definedName name="dátum_začatia" localSheetId="4">DATE(januar!ZobrazovanýRok,januar!mesiac,1)</definedName>
    <definedName name="dátum_začatia" localSheetId="10">DATE(jul!ZobrazovanýRok,jul!mesiac,1)</definedName>
    <definedName name="dátum_začatia" localSheetId="9">DATE(jun!ZobrazovanýRok,jun!mesiac,1)</definedName>
    <definedName name="dátum_začatia" localSheetId="8">DATE(maj!ZobrazovanýRok,maj!mesiac,1)</definedName>
    <definedName name="dátum_začatia" localSheetId="6">DATE(marec!ZobrazovanýRok,marec!mesiac,1)</definedName>
    <definedName name="dátum_začatia" localSheetId="2">DATE(november!ZobrazovanýRok,november!mesiac,1)</definedName>
    <definedName name="dátum_začatia" localSheetId="1">DATE(oktober!ZobrazovanýRok,oktober!mesiac,1)</definedName>
    <definedName name="dátum_začatia" localSheetId="0">DATE(september!ZobrazovanýRok,september!mesiac,1)</definedName>
    <definedName name="DeňZačatia">september!$O$2</definedName>
    <definedName name="dni">{0,1,2,3,4,5,6}</definedName>
    <definedName name="dni_v_týždni">{"pondelok","utorok","streda","štvrtok","piatok","sobota","nedeľa"}</definedName>
    <definedName name="dni_v_týždni_obrátené">{"nedeľa","sobota","piatok","štvrtok","streda","utorok","pondelok"}</definedName>
    <definedName name="kalendár" localSheetId="7">mriežka_dní+april!prvý_dátum-WEEKDAY(april!prvý_dátum)-možnosť_dňa_v_týždni</definedName>
    <definedName name="kalendár" localSheetId="11">mriežka_dní+august!prvý_dátum-WEEKDAY(august!prvý_dátum)-možnosť_dňa_v_týždni</definedName>
    <definedName name="kalendár" localSheetId="3">mriežka_dní+december!prvý_dátum-WEEKDAY(december!prvý_dátum)-možnosť_dňa_v_týždni</definedName>
    <definedName name="kalendár" localSheetId="5">mriežka_dní+februar!prvý_dátum-WEEKDAY(februar!prvý_dátum)-možnosť_dňa_v_týždni</definedName>
    <definedName name="kalendár" localSheetId="4">mriežka_dní+januar!prvý_dátum-WEEKDAY(januar!prvý_dátum)-možnosť_dňa_v_týždni</definedName>
    <definedName name="kalendár" localSheetId="10">mriežka_dní+jul!prvý_dátum-WEEKDAY(jul!prvý_dátum)-možnosť_dňa_v_týždni</definedName>
    <definedName name="kalendár" localSheetId="9">mriežka_dní+jun!prvý_dátum-WEEKDAY(jun!prvý_dátum)-možnosť_dňa_v_týždni</definedName>
    <definedName name="kalendár" localSheetId="8">mriežka_dní+maj!prvý_dátum-WEEKDAY(maj!prvý_dátum)-možnosť_dňa_v_týždni</definedName>
    <definedName name="kalendár" localSheetId="6">mriežka_dní+marec!prvý_dátum-WEEKDAY(marec!prvý_dátum)-možnosť_dňa_v_týždni</definedName>
    <definedName name="kalendár" localSheetId="2">mriežka_dní+november!prvý_dátum-WEEKDAY(november!prvý_dátum)-možnosť_dňa_v_týždni</definedName>
    <definedName name="kalendár" localSheetId="1">mriežka_dní+oktober!prvý_dátum-WEEKDAY(oktober!prvý_dátum)-možnosť_dňa_v_týždni</definedName>
    <definedName name="kalendár" localSheetId="0">mriežka_dní+september!prvý_dátum-WEEKDAY(september!prvý_dátum)-možnosť_dňa_v_týždni</definedName>
    <definedName name="kalendár">mriežka_dní+[0]!firstdate-WEEKDAY([0]!firstdate)-možnosť_dňa_v_týždni</definedName>
    <definedName name="mesiac" localSheetId="7">MATCH(april!ZobrazovanýMesiac,mesiace,0)</definedName>
    <definedName name="mesiac" localSheetId="11">MATCH(august!ZobrazovanýMesiac,mesiace,0)</definedName>
    <definedName name="mesiac" localSheetId="3">MATCH(december!ZobrazovanýMesiac,mesiace,0)</definedName>
    <definedName name="mesiac" localSheetId="5">MATCH(februar!ZobrazovanýMesiac,mesiace,0)</definedName>
    <definedName name="mesiac" localSheetId="4">MATCH(januar!ZobrazovanýMesiac,mesiace,0)</definedName>
    <definedName name="mesiac" localSheetId="10">MATCH(jul!ZobrazovanýMesiac,mesiace,0)</definedName>
    <definedName name="mesiac" localSheetId="9">MATCH(jun!ZobrazovanýMesiac,mesiace,0)</definedName>
    <definedName name="mesiac" localSheetId="8">MATCH(maj!ZobrazovanýMesiac,mesiace,0)</definedName>
    <definedName name="mesiac" localSheetId="6">MATCH(marec!ZobrazovanýMesiac,mesiace,0)</definedName>
    <definedName name="mesiac" localSheetId="2">MATCH(november!ZobrazovanýMesiac,mesiace,0)</definedName>
    <definedName name="mesiac" localSheetId="1">MATCH(oktober!ZobrazovanýMesiac,mesiace,0)</definedName>
    <definedName name="mesiac" localSheetId="0">MATCH(september!ZobrazovanýMesiac,mesiace,0)</definedName>
    <definedName name="mesiac">MATCH(september!ZobrazovanýMesiac,[0]!mesiace,0)</definedName>
    <definedName name="mesiace">{"január","február","marec","apríl","máj","jún","júl","august","september","október","november","december"}</definedName>
    <definedName name="možnosť_dňa_v_týždni">MATCH(DeňZačatia,dni_v_týždni_obrátené,0)-2</definedName>
    <definedName name="mriežka_dní">dni+týždne*7</definedName>
    <definedName name="ndx" localSheetId="7">ROUNDUP(MATCH(2,1/FREQUENCY(DATE(april!ZobrazovanýRok,april!ČísloZobrazovanéhoMesiaca,1),april!kalendár))/7,0)</definedName>
    <definedName name="ndx" localSheetId="11">ROUNDUP(MATCH(2,1/FREQUENCY(DATE(august!ZobrazovanýRok,august!ČísloZobrazovanéhoMesiaca,1),august!kalendár))/7,0)</definedName>
    <definedName name="ndx" localSheetId="3">ROUNDUP(MATCH(2,1/FREQUENCY(DATE(december!ZobrazovanýRok,december!ČísloZobrazovanéhoMesiaca,1),december!kalendár))/7,0)</definedName>
    <definedName name="ndx" localSheetId="5">ROUNDUP(MATCH(2,1/FREQUENCY(DATE(februar!ZobrazovanýRok,februar!ČísloZobrazovanéhoMesiaca,1),februar!kalendár))/7,0)</definedName>
    <definedName name="ndx" localSheetId="4">ROUNDUP(MATCH(2,1/FREQUENCY(DATE(januar!ZobrazovanýRok,januar!ČísloZobrazovanéhoMesiaca,1),januar!kalendár))/7,0)</definedName>
    <definedName name="ndx" localSheetId="10">ROUNDUP(MATCH(2,1/FREQUENCY(DATE(jul!ZobrazovanýRok,jul!ČísloZobrazovanéhoMesiaca,1),jul!kalendár))/7,0)</definedName>
    <definedName name="ndx" localSheetId="9">ROUNDUP(MATCH(2,1/FREQUENCY(DATE(jun!ZobrazovanýRok,jun!ČísloZobrazovanéhoMesiaca,1),jun!kalendár))/7,0)</definedName>
    <definedName name="ndx" localSheetId="8">ROUNDUP(MATCH(2,1/FREQUENCY(DATE(maj!ZobrazovanýRok,maj!ČísloZobrazovanéhoMesiaca,1),maj!kalendár))/7,0)</definedName>
    <definedName name="ndx" localSheetId="6">ROUNDUP(MATCH(2,1/FREQUENCY(DATE(marec!ZobrazovanýRok,marec!ČísloZobrazovanéhoMesiaca,1),marec!kalendár))/7,0)</definedName>
    <definedName name="ndx" localSheetId="2">ROUNDUP(MATCH(2,1/FREQUENCY(DATE(november!ZobrazovanýRok,november!ČísloZobrazovanéhoMesiaca,1),november!kalendár))/7,0)</definedName>
    <definedName name="ndx" localSheetId="1">ROUNDUP(MATCH(2,1/FREQUENCY(DATE(oktober!ZobrazovanýRok,oktober!ČísloZobrazovanéhoMesiaca,1),oktober!kalendár))/7,0)</definedName>
    <definedName name="ndx" localSheetId="0">ROUNDUP(MATCH(2,1/FREQUENCY(DATE(september!ZobrazovanýRok,september!ČísloZobrazovanéhoMesiaca,1),september!kalendár))/7,0)</definedName>
    <definedName name="_xlnm.Print_Area" localSheetId="7">april!$B$2:$AJ$19</definedName>
    <definedName name="_xlnm.Print_Area" localSheetId="11">august!$B$2:$AJ$21</definedName>
    <definedName name="_xlnm.Print_Area" localSheetId="3">december!$B$2:$AJ$21</definedName>
    <definedName name="_xlnm.Print_Area" localSheetId="5">februar!$B$2:$AJ$19</definedName>
    <definedName name="_xlnm.Print_Area" localSheetId="4">januar!$B$2:$AJ$19</definedName>
    <definedName name="_xlnm.Print_Area" localSheetId="10">jul!$B$2:$AJ$21</definedName>
    <definedName name="_xlnm.Print_Area" localSheetId="9">jun!$B$2:$AJ$21</definedName>
    <definedName name="_xlnm.Print_Area" localSheetId="8">maj!$B$2:$AJ$19</definedName>
    <definedName name="_xlnm.Print_Area" localSheetId="6">marec!$B$2:$AJ$19</definedName>
    <definedName name="_xlnm.Print_Area" localSheetId="2">november!$B$2:$AJ$21</definedName>
    <definedName name="_xlnm.Print_Area" localSheetId="1">oktober!$B$2:$AJ$21</definedName>
    <definedName name="_xlnm.Print_Area" localSheetId="0">september!$B$2:$AJ$19</definedName>
    <definedName name="prvý_dátum" localSheetId="7">DATE(april!ZobrazovanýRok,april!mesiac,1)</definedName>
    <definedName name="prvý_dátum" localSheetId="11">DATE(august!ZobrazovanýRok,august!mesiac,1)</definedName>
    <definedName name="prvý_dátum" localSheetId="3">DATE(december!ZobrazovanýRok,december!mesiac,1)</definedName>
    <definedName name="prvý_dátum" localSheetId="5">DATE(februar!ZobrazovanýRok,februar!mesiac,1)</definedName>
    <definedName name="prvý_dátum" localSheetId="4">DATE(januar!ZobrazovanýRok,januar!mesiac,1)</definedName>
    <definedName name="prvý_dátum" localSheetId="10">DATE(jul!ZobrazovanýRok,jul!mesiac,1)</definedName>
    <definedName name="prvý_dátum" localSheetId="9">DATE(jun!ZobrazovanýRok,jun!mesiac,1)</definedName>
    <definedName name="prvý_dátum" localSheetId="8">DATE(maj!ZobrazovanýRok,maj!mesiac,1)</definedName>
    <definedName name="prvý_dátum" localSheetId="6">DATE(marec!ZobrazovanýRok,marec!mesiac,1)</definedName>
    <definedName name="prvý_dátum" localSheetId="2">DATE(november!ZobrazovanýRok,november!mesiac,1)</definedName>
    <definedName name="prvý_dátum" localSheetId="1">DATE(oktober!ZobrazovanýRok,oktober!mesiac,1)</definedName>
    <definedName name="prvý_dátum" localSheetId="0">DATE(september!ZobrazovanýRok,september!mesiac,1)</definedName>
    <definedName name="prvý_dátum">DATE(september!ZobrazovanýRok,[0]!mesiac,1)</definedName>
    <definedName name="týždne">{0;1;2;3;4;5;6}</definedName>
    <definedName name="ZobrazovanýMesiac" localSheetId="7">april!$B$2</definedName>
    <definedName name="ZobrazovanýMesiac" localSheetId="11">august!$B$2</definedName>
    <definedName name="ZobrazovanýMesiac" localSheetId="3">december!$B$2</definedName>
    <definedName name="ZobrazovanýMesiac" localSheetId="5">februar!$B$2</definedName>
    <definedName name="ZobrazovanýMesiac" localSheetId="4">januar!$B$2</definedName>
    <definedName name="ZobrazovanýMesiac" localSheetId="10">jul!$B$2</definedName>
    <definedName name="ZobrazovanýMesiac" localSheetId="9">jun!$B$2</definedName>
    <definedName name="ZobrazovanýMesiac" localSheetId="8">maj!$B$2</definedName>
    <definedName name="ZobrazovanýMesiac" localSheetId="6">marec!$B$2</definedName>
    <definedName name="ZobrazovanýMesiac" localSheetId="2">november!$B$2</definedName>
    <definedName name="ZobrazovanýMesiac" localSheetId="1">oktober!$B$2</definedName>
    <definedName name="ZobrazovanýMesiac" localSheetId="0">september!$B$2</definedName>
    <definedName name="ZobrazovanýRok" localSheetId="7">april!$J$2</definedName>
    <definedName name="ZobrazovanýRok" localSheetId="11">august!$J$2</definedName>
    <definedName name="ZobrazovanýRok" localSheetId="3">december!$J$2</definedName>
    <definedName name="ZobrazovanýRok" localSheetId="5">februar!$J$2</definedName>
    <definedName name="ZobrazovanýRok" localSheetId="4">januar!$J$2</definedName>
    <definedName name="ZobrazovanýRok" localSheetId="10">jul!$J$2</definedName>
    <definedName name="ZobrazovanýRok" localSheetId="9">jun!$J$2</definedName>
    <definedName name="ZobrazovanýRok" localSheetId="8">maj!$J$2</definedName>
    <definedName name="ZobrazovanýRok" localSheetId="6">marec!$J$2</definedName>
    <definedName name="ZobrazovanýRok" localSheetId="2">november!$J$2</definedName>
    <definedName name="ZobrazovanýRok" localSheetId="1">oktober!$J$2</definedName>
    <definedName name="ZobrazovanýRok" localSheetId="0">september!$J$2</definedName>
  </definedNames>
  <calcPr calcId="191029"/>
</workbook>
</file>

<file path=xl/calcChain.xml><?xml version="1.0" encoding="utf-8"?>
<calcChain xmlns="http://schemas.openxmlformats.org/spreadsheetml/2006/main">
  <c r="C8" i="1" l="1"/>
  <c r="H10" i="1" l="1"/>
  <c r="M10" i="1"/>
  <c r="R10" i="1"/>
  <c r="W10" i="1"/>
  <c r="C6" i="1"/>
  <c r="O2" i="32" l="1"/>
  <c r="O2" i="31"/>
  <c r="O2" i="30"/>
  <c r="O2" i="29"/>
  <c r="O2" i="28"/>
  <c r="O2" i="27"/>
  <c r="O2" i="26"/>
  <c r="O2" i="25"/>
  <c r="O2" i="24"/>
  <c r="O2" i="23"/>
  <c r="O2" i="10"/>
  <c r="AG14" i="1"/>
  <c r="AB14" i="1"/>
  <c r="W14" i="1"/>
  <c r="R14" i="1"/>
  <c r="M14" i="1"/>
  <c r="H14" i="1"/>
  <c r="C14" i="1"/>
  <c r="AG12" i="1"/>
  <c r="AB12" i="1"/>
  <c r="W12" i="1"/>
  <c r="R12" i="1"/>
  <c r="M12" i="1"/>
  <c r="H12" i="1"/>
  <c r="C12" i="1"/>
  <c r="AG10" i="1"/>
  <c r="AB10" i="1"/>
  <c r="C10" i="1"/>
  <c r="J2" i="10" s="1"/>
  <c r="AG8" i="1"/>
  <c r="AB8" i="1"/>
  <c r="W8" i="1"/>
  <c r="R8" i="1"/>
  <c r="M8" i="1"/>
  <c r="H8" i="1"/>
  <c r="AG6" i="1"/>
  <c r="AB6" i="1"/>
  <c r="W6" i="1"/>
  <c r="R6" i="1"/>
  <c r="M6" i="1"/>
  <c r="H6" i="1"/>
  <c r="AF5" i="1"/>
  <c r="AA5" i="1"/>
  <c r="V5" i="1"/>
  <c r="Q5" i="1"/>
  <c r="L5" i="1"/>
  <c r="G5" i="1"/>
  <c r="B5" i="1"/>
  <c r="B2" i="10" l="1"/>
  <c r="W6" i="10" s="1"/>
  <c r="AG6" i="10" l="1"/>
  <c r="C8" i="10"/>
  <c r="H6" i="10"/>
  <c r="R6" i="10"/>
  <c r="AB6" i="10"/>
  <c r="C6" i="10"/>
  <c r="M6" i="10"/>
  <c r="R10" i="10"/>
  <c r="AB14" i="10"/>
  <c r="AF5" i="10"/>
  <c r="H10" i="10"/>
  <c r="R14" i="10"/>
  <c r="Q5" i="10"/>
  <c r="B5" i="10"/>
  <c r="M8" i="10"/>
  <c r="W12" i="10"/>
  <c r="M12" i="10"/>
  <c r="V5" i="10"/>
  <c r="AG8" i="10"/>
  <c r="C12" i="10"/>
  <c r="H14" i="10"/>
  <c r="L5" i="10"/>
  <c r="W8" i="10"/>
  <c r="AB10" i="10"/>
  <c r="AG12" i="10"/>
  <c r="G5" i="10"/>
  <c r="AA5" i="10"/>
  <c r="R8" i="10"/>
  <c r="C10" i="10"/>
  <c r="B2" i="23" s="1"/>
  <c r="W10" i="10"/>
  <c r="H12" i="10"/>
  <c r="AB12" i="10"/>
  <c r="M14" i="10"/>
  <c r="AG14" i="10"/>
  <c r="H8" i="10"/>
  <c r="AB8" i="10"/>
  <c r="M10" i="10"/>
  <c r="AG10" i="10"/>
  <c r="R12" i="10"/>
  <c r="C14" i="10"/>
  <c r="W14" i="10"/>
  <c r="J2" i="23" l="1"/>
  <c r="AB14" i="23" l="1"/>
  <c r="R14" i="23"/>
  <c r="H14" i="23"/>
  <c r="AG12" i="23"/>
  <c r="W12" i="23"/>
  <c r="M12" i="23"/>
  <c r="C12" i="23"/>
  <c r="AB10" i="23"/>
  <c r="R10" i="23"/>
  <c r="H10" i="23"/>
  <c r="AG8" i="23"/>
  <c r="W8" i="23"/>
  <c r="M8" i="23"/>
  <c r="C8" i="23"/>
  <c r="AB6" i="23"/>
  <c r="R6" i="23"/>
  <c r="H6" i="23"/>
  <c r="AF5" i="23"/>
  <c r="V5" i="23"/>
  <c r="L5" i="23"/>
  <c r="B5" i="23"/>
  <c r="AG14" i="23"/>
  <c r="M14" i="23"/>
  <c r="AB12" i="23"/>
  <c r="H12" i="23"/>
  <c r="W10" i="23"/>
  <c r="C10" i="23"/>
  <c r="R8" i="23"/>
  <c r="AG6" i="23"/>
  <c r="M6" i="23"/>
  <c r="AA5" i="23"/>
  <c r="G5" i="23"/>
  <c r="W14" i="23"/>
  <c r="C14" i="23"/>
  <c r="R12" i="23"/>
  <c r="AG10" i="23"/>
  <c r="M10" i="23"/>
  <c r="AB8" i="23"/>
  <c r="H8" i="23"/>
  <c r="W6" i="23"/>
  <c r="C6" i="23"/>
  <c r="Q5" i="23"/>
  <c r="B2" i="24" l="1"/>
  <c r="AB16" i="24" s="1"/>
  <c r="R6" i="24" l="1"/>
  <c r="H6" i="24"/>
  <c r="AA5" i="24"/>
  <c r="AG6" i="24"/>
  <c r="L5" i="24"/>
  <c r="B5" i="24"/>
  <c r="G5" i="24"/>
  <c r="M6" i="24"/>
  <c r="W8" i="24"/>
  <c r="AF5" i="24"/>
  <c r="C8" i="24"/>
  <c r="V5" i="24"/>
  <c r="AB6" i="24"/>
  <c r="Q5" i="24"/>
  <c r="C6" i="24"/>
  <c r="W6" i="24"/>
  <c r="H8" i="24"/>
  <c r="H10" i="24"/>
  <c r="M12" i="24"/>
  <c r="R14" i="24"/>
  <c r="W16" i="24"/>
  <c r="AG8" i="24"/>
  <c r="C12" i="24"/>
  <c r="H14" i="24"/>
  <c r="M16" i="24"/>
  <c r="R8" i="24"/>
  <c r="C10" i="24"/>
  <c r="W10" i="24"/>
  <c r="H12" i="24"/>
  <c r="AB12" i="24"/>
  <c r="M14" i="24"/>
  <c r="AG14" i="24"/>
  <c r="R16" i="24"/>
  <c r="AB10" i="24"/>
  <c r="AG12" i="24"/>
  <c r="C16" i="24"/>
  <c r="M8" i="24"/>
  <c r="R10" i="24"/>
  <c r="W12" i="24"/>
  <c r="AB14" i="24"/>
  <c r="AG16" i="24"/>
  <c r="AB8" i="24"/>
  <c r="M10" i="24"/>
  <c r="AG10" i="24"/>
  <c r="R12" i="24"/>
  <c r="C14" i="24"/>
  <c r="W14" i="24"/>
  <c r="H16" i="24"/>
  <c r="B2" i="25" l="1"/>
  <c r="AB14" i="25" s="1"/>
  <c r="J2" i="25"/>
  <c r="G5" i="25" l="1"/>
  <c r="R8" i="25"/>
  <c r="AB12" i="25"/>
  <c r="AB8" i="25"/>
  <c r="AA5" i="25"/>
  <c r="AG14" i="25"/>
  <c r="M6" i="25"/>
  <c r="W10" i="25"/>
  <c r="Q5" i="25"/>
  <c r="C10" i="25"/>
  <c r="B2" i="26" s="1"/>
  <c r="AG10" i="25"/>
  <c r="AG6" i="25"/>
  <c r="H12" i="25"/>
  <c r="W6" i="25"/>
  <c r="H8" i="25"/>
  <c r="R12" i="25"/>
  <c r="C14" i="25"/>
  <c r="B5" i="25"/>
  <c r="C6" i="25"/>
  <c r="M10" i="25"/>
  <c r="W14" i="25"/>
  <c r="AF5" i="25"/>
  <c r="L5" i="25"/>
  <c r="V5" i="25"/>
  <c r="H6" i="25"/>
  <c r="R6" i="25"/>
  <c r="AB10" i="25"/>
  <c r="W8" i="25"/>
  <c r="AB6" i="25"/>
  <c r="AG12" i="25"/>
  <c r="M8" i="25"/>
  <c r="AG8" i="25"/>
  <c r="C8" i="25"/>
  <c r="R10" i="25"/>
  <c r="C12" i="25"/>
  <c r="H10" i="25"/>
  <c r="W12" i="25"/>
  <c r="H14" i="25"/>
  <c r="M12" i="25"/>
  <c r="R14" i="25"/>
  <c r="M14" i="25"/>
  <c r="J2" i="26" l="1"/>
  <c r="R12" i="26" s="1"/>
  <c r="C10" i="26" l="1"/>
  <c r="W14" i="26"/>
  <c r="C14" i="26"/>
  <c r="AG14" i="26"/>
  <c r="M14" i="26"/>
  <c r="AB12" i="26"/>
  <c r="AG10" i="26"/>
  <c r="R10" i="26"/>
  <c r="R14" i="26"/>
  <c r="W8" i="26"/>
  <c r="H12" i="26"/>
  <c r="Q5" i="26"/>
  <c r="M6" i="26"/>
  <c r="AA5" i="26"/>
  <c r="AB14" i="26"/>
  <c r="C6" i="26"/>
  <c r="AB8" i="26"/>
  <c r="H10" i="26"/>
  <c r="H6" i="26"/>
  <c r="C12" i="26"/>
  <c r="AG6" i="26"/>
  <c r="W6" i="26"/>
  <c r="AF5" i="26"/>
  <c r="W10" i="26"/>
  <c r="M10" i="26"/>
  <c r="AB6" i="26"/>
  <c r="AB10" i="26"/>
  <c r="M12" i="26"/>
  <c r="AG8" i="26"/>
  <c r="G5" i="26"/>
  <c r="W12" i="26"/>
  <c r="AG12" i="26"/>
  <c r="B5" i="26"/>
  <c r="R8" i="26"/>
  <c r="L5" i="26"/>
  <c r="H14" i="26"/>
  <c r="V5" i="26"/>
  <c r="C8" i="26"/>
  <c r="H8" i="26"/>
  <c r="R6" i="26"/>
  <c r="M8" i="26"/>
  <c r="B2" i="27"/>
  <c r="J2" i="27"/>
  <c r="AG12" i="27" l="1"/>
  <c r="AB10" i="27"/>
  <c r="W8" i="27"/>
  <c r="R6" i="27"/>
  <c r="L5" i="27"/>
  <c r="M14" i="27"/>
  <c r="C10" i="27"/>
  <c r="AA5" i="27"/>
  <c r="W14" i="27"/>
  <c r="M10" i="27"/>
  <c r="C6" i="27"/>
  <c r="AB14" i="27"/>
  <c r="W12" i="27"/>
  <c r="R10" i="27"/>
  <c r="M8" i="27"/>
  <c r="H6" i="27"/>
  <c r="B5" i="27"/>
  <c r="AB12" i="27"/>
  <c r="R8" i="27"/>
  <c r="G5" i="27"/>
  <c r="C14" i="27"/>
  <c r="AB8" i="27"/>
  <c r="Q5" i="27"/>
  <c r="H14" i="27"/>
  <c r="C12" i="27"/>
  <c r="AG8" i="27"/>
  <c r="AB6" i="27"/>
  <c r="V5" i="27"/>
  <c r="AG14" i="27"/>
  <c r="W10" i="27"/>
  <c r="M6" i="27"/>
  <c r="AG10" i="27"/>
  <c r="W6" i="27"/>
  <c r="R14" i="27"/>
  <c r="M12" i="27"/>
  <c r="H10" i="27"/>
  <c r="C8" i="27"/>
  <c r="AF5" i="27"/>
  <c r="H12" i="27"/>
  <c r="AG6" i="27"/>
  <c r="R12" i="27"/>
  <c r="H8" i="27"/>
  <c r="B2" i="28" l="1"/>
  <c r="J2" i="28"/>
  <c r="C6" i="28" l="1"/>
  <c r="AB12" i="28"/>
  <c r="Q5" i="28"/>
  <c r="H6" i="28"/>
  <c r="R6" i="28"/>
  <c r="H12" i="28"/>
  <c r="AB8" i="28"/>
  <c r="M6" i="28"/>
  <c r="G5" i="28"/>
  <c r="H14" i="28"/>
  <c r="AG8" i="28"/>
  <c r="V5" i="28"/>
  <c r="R14" i="28"/>
  <c r="H10" i="28"/>
  <c r="AF5" i="28"/>
  <c r="B5" i="28"/>
  <c r="W8" i="28"/>
  <c r="C14" i="28"/>
  <c r="AG6" i="28"/>
  <c r="AB6" i="28"/>
  <c r="M12" i="28"/>
  <c r="C10" i="28"/>
  <c r="AB14" i="28"/>
  <c r="M14" i="28"/>
  <c r="AG10" i="28"/>
  <c r="R8" i="28"/>
  <c r="W12" i="28"/>
  <c r="M8" i="28"/>
  <c r="AG12" i="28"/>
  <c r="L5" i="28"/>
  <c r="W10" i="28"/>
  <c r="AA5" i="28"/>
  <c r="C12" i="28"/>
  <c r="C8" i="28"/>
  <c r="W6" i="28"/>
  <c r="R10" i="28"/>
  <c r="AB10" i="28"/>
  <c r="H8" i="28"/>
  <c r="AG14" i="28"/>
  <c r="R12" i="28"/>
  <c r="M10" i="28"/>
  <c r="W14" i="28"/>
  <c r="B2" i="29" l="1"/>
  <c r="AG6" i="29" l="1"/>
  <c r="M6" i="29"/>
  <c r="AB6" i="29"/>
  <c r="W6" i="29"/>
  <c r="R6" i="29"/>
  <c r="H6" i="29"/>
  <c r="C6" i="29"/>
  <c r="AG14" i="29"/>
  <c r="AG8" i="29"/>
  <c r="V5" i="29"/>
  <c r="H8" i="29"/>
  <c r="C10" i="29"/>
  <c r="W14" i="29"/>
  <c r="R12" i="29"/>
  <c r="AB10" i="29"/>
  <c r="W8" i="29"/>
  <c r="L5" i="29"/>
  <c r="C12" i="29"/>
  <c r="AB14" i="29"/>
  <c r="R8" i="29"/>
  <c r="G5" i="29"/>
  <c r="R10" i="29"/>
  <c r="M10" i="29"/>
  <c r="W12" i="29"/>
  <c r="C14" i="29"/>
  <c r="AG10" i="29"/>
  <c r="AG12" i="29"/>
  <c r="H10" i="29"/>
  <c r="AF5" i="29"/>
  <c r="Q5" i="29"/>
  <c r="M14" i="29"/>
  <c r="H12" i="29"/>
  <c r="R14" i="29"/>
  <c r="M8" i="29"/>
  <c r="B5" i="29"/>
  <c r="C8" i="29"/>
  <c r="AB8" i="29"/>
  <c r="W10" i="29"/>
  <c r="AB12" i="29"/>
  <c r="M12" i="29"/>
  <c r="H14" i="29"/>
  <c r="AA5" i="29"/>
  <c r="B2" i="30" l="1"/>
  <c r="J2" i="30"/>
  <c r="W16" i="30" l="1"/>
  <c r="M12" i="30"/>
  <c r="M8" i="30"/>
  <c r="H6" i="30"/>
  <c r="B5" i="30"/>
  <c r="AB12" i="30"/>
  <c r="R8" i="30"/>
  <c r="G5" i="30"/>
  <c r="AB8" i="30"/>
  <c r="W14" i="30"/>
  <c r="C6" i="30"/>
  <c r="V5" i="30"/>
  <c r="W10" i="30"/>
  <c r="C14" i="30"/>
  <c r="M10" i="30"/>
  <c r="W8" i="30"/>
  <c r="L5" i="30"/>
  <c r="C10" i="30"/>
  <c r="AG10" i="30"/>
  <c r="H8" i="30"/>
  <c r="R10" i="30"/>
  <c r="C8" i="30"/>
  <c r="AF5" i="30"/>
  <c r="R16" i="30"/>
  <c r="H12" i="30"/>
  <c r="AG6" i="30"/>
  <c r="H16" i="30"/>
  <c r="W6" i="30"/>
  <c r="R12" i="30"/>
  <c r="AG8" i="30"/>
  <c r="AB6" i="30"/>
  <c r="AG14" i="30"/>
  <c r="M6" i="30"/>
  <c r="Q5" i="30"/>
  <c r="AB14" i="30"/>
  <c r="R6" i="30"/>
  <c r="M14" i="30"/>
  <c r="AA5" i="30"/>
  <c r="AB16" i="30"/>
  <c r="H10" i="30"/>
  <c r="W12" i="30"/>
  <c r="AG16" i="30"/>
  <c r="H14" i="30"/>
  <c r="AG12" i="30"/>
  <c r="C16" i="30"/>
  <c r="R14" i="30"/>
  <c r="AB10" i="30"/>
  <c r="C12" i="30"/>
  <c r="M16" i="30"/>
  <c r="J2" i="31" l="1"/>
  <c r="B2" i="31"/>
  <c r="R14" i="31" l="1"/>
  <c r="M10" i="31"/>
  <c r="R10" i="31"/>
  <c r="C10" i="31"/>
  <c r="H16" i="31"/>
  <c r="AB8" i="31"/>
  <c r="C6" i="31"/>
  <c r="AG16" i="31"/>
  <c r="AB6" i="31"/>
  <c r="C16" i="31"/>
  <c r="L5" i="31"/>
  <c r="AB10" i="31"/>
  <c r="AG10" i="31"/>
  <c r="G5" i="31"/>
  <c r="B5" i="31"/>
  <c r="AF5" i="31"/>
  <c r="H10" i="31"/>
  <c r="M12" i="31"/>
  <c r="H12" i="31"/>
  <c r="H14" i="31"/>
  <c r="M8" i="31"/>
  <c r="AG14" i="31"/>
  <c r="AG6" i="31"/>
  <c r="AA5" i="31"/>
  <c r="M16" i="31"/>
  <c r="H6" i="31"/>
  <c r="AG12" i="31"/>
  <c r="W16" i="31"/>
  <c r="C12" i="31"/>
  <c r="W10" i="31"/>
  <c r="C14" i="31"/>
  <c r="M14" i="31"/>
  <c r="R8" i="31"/>
  <c r="AB16" i="31"/>
  <c r="AB12" i="31"/>
  <c r="W6" i="31"/>
  <c r="Q5" i="31"/>
  <c r="AB14" i="31"/>
  <c r="V5" i="31"/>
  <c r="C8" i="31"/>
  <c r="W12" i="31"/>
  <c r="R12" i="31"/>
  <c r="W14" i="31"/>
  <c r="H8" i="31"/>
  <c r="W8" i="31"/>
  <c r="R16" i="31"/>
  <c r="M6" i="31"/>
  <c r="AG8" i="31"/>
  <c r="R6" i="31"/>
  <c r="J2" i="32" l="1"/>
  <c r="B2" i="32"/>
  <c r="AG16" i="32" s="1"/>
  <c r="AB10" i="32" l="1"/>
  <c r="M8" i="32"/>
  <c r="H6" i="32"/>
  <c r="B5" i="32"/>
  <c r="C14" i="32"/>
  <c r="AB8" i="32"/>
  <c r="Q5" i="32"/>
  <c r="R8" i="32"/>
  <c r="M14" i="32"/>
  <c r="AA5" i="32"/>
  <c r="M10" i="32"/>
  <c r="R16" i="32"/>
  <c r="R10" i="32"/>
  <c r="C8" i="32"/>
  <c r="AF5" i="32"/>
  <c r="AB16" i="32"/>
  <c r="R12" i="32"/>
  <c r="H8" i="32"/>
  <c r="AG14" i="32"/>
  <c r="M6" i="32"/>
  <c r="H12" i="32"/>
  <c r="AG8" i="32"/>
  <c r="AB6" i="32"/>
  <c r="V5" i="32"/>
  <c r="H16" i="32"/>
  <c r="AG10" i="32"/>
  <c r="W6" i="32"/>
  <c r="AB12" i="32"/>
  <c r="G5" i="32"/>
  <c r="C10" i="32"/>
  <c r="W8" i="32"/>
  <c r="R6" i="32"/>
  <c r="W14" i="32"/>
  <c r="W10" i="32"/>
  <c r="C12" i="32"/>
  <c r="L5" i="32"/>
  <c r="C6" i="32"/>
  <c r="AG6" i="32"/>
  <c r="M16" i="32"/>
  <c r="W16" i="32"/>
  <c r="AG12" i="32"/>
  <c r="H10" i="32"/>
  <c r="W12" i="32"/>
  <c r="C16" i="32"/>
  <c r="R14" i="32"/>
  <c r="H14" i="32"/>
  <c r="M12" i="32"/>
  <c r="AB14" i="32"/>
</calcChain>
</file>

<file path=xl/sharedStrings.xml><?xml version="1.0" encoding="utf-8"?>
<sst xmlns="http://schemas.openxmlformats.org/spreadsheetml/2006/main" count="409" uniqueCount="192">
  <si>
    <t xml:space="preserve">  Kalendárny mesiac</t>
  </si>
  <si>
    <t>Poznámky</t>
  </si>
  <si>
    <t xml:space="preserve">  Kalendárny rok</t>
  </si>
  <si>
    <t>Pondelok</t>
  </si>
  <si>
    <t xml:space="preserve">  Prvý deň v týždni</t>
  </si>
  <si>
    <t>september</t>
  </si>
  <si>
    <t>T</t>
  </si>
  <si>
    <t>1. T</t>
  </si>
  <si>
    <t>2. T</t>
  </si>
  <si>
    <t>3. T</t>
  </si>
  <si>
    <t>4. T</t>
  </si>
  <si>
    <t>Štátny sviatok</t>
  </si>
  <si>
    <t>8: 30 h. Sláv. Zahájenie šk. roku</t>
  </si>
  <si>
    <t>MŠ + ZŠ</t>
  </si>
  <si>
    <t xml:space="preserve">Šarkaniáda 10:45             </t>
  </si>
  <si>
    <t>MZ Vyhodnotenie vstupných PP</t>
  </si>
  <si>
    <t>ZŠ:</t>
  </si>
  <si>
    <t>5. T</t>
  </si>
  <si>
    <t>6. T</t>
  </si>
  <si>
    <t>7. T</t>
  </si>
  <si>
    <t>8. T</t>
  </si>
  <si>
    <t>9. T</t>
  </si>
  <si>
    <t>Tekvičkový deň</t>
  </si>
  <si>
    <t>ZŠ + MŠ:</t>
  </si>
  <si>
    <t>Jedz a hýb sa!</t>
  </si>
  <si>
    <t>Chlieb, pečivo</t>
  </si>
  <si>
    <t>Ovocie, zelenina</t>
  </si>
  <si>
    <t>mlieko, ml. výrobky</t>
  </si>
  <si>
    <t>Strukoviny, vajcia</t>
  </si>
  <si>
    <t>ZŠ: Jesenné prázdniny</t>
  </si>
  <si>
    <t>13. T</t>
  </si>
  <si>
    <t>ZŠ: Konzultácie ŽUR (Žiak+Učiteľka+Rodičia)</t>
  </si>
  <si>
    <t>Klasifikačná porada 13:00</t>
  </si>
  <si>
    <t>MŠ+ZŠ:</t>
  </si>
  <si>
    <t>MŠ+ZŠ: Vianočné prázdniny</t>
  </si>
  <si>
    <t>sv. Mikuláš v škole</t>
  </si>
  <si>
    <t>Školské Lucie</t>
  </si>
  <si>
    <t>Štedrý deň v škole</t>
  </si>
  <si>
    <t>14. T</t>
  </si>
  <si>
    <t>15. T</t>
  </si>
  <si>
    <t>16. T</t>
  </si>
  <si>
    <t>17. T</t>
  </si>
  <si>
    <t>18. T</t>
  </si>
  <si>
    <t>21. T</t>
  </si>
  <si>
    <t>22. T</t>
  </si>
  <si>
    <t>ZŠ: Testovanie</t>
  </si>
  <si>
    <t>Pochová-vanie basy</t>
  </si>
  <si>
    <t>Podaruj srdiečko + čítanie Valentínskych kamarátskych vyznaní</t>
  </si>
  <si>
    <t>DVD Odpad al. surovina</t>
  </si>
  <si>
    <t>EKO hračka</t>
  </si>
  <si>
    <t>EKO nápad</t>
  </si>
  <si>
    <t>Návšteva knižnice</t>
  </si>
  <si>
    <t>Deň vody</t>
  </si>
  <si>
    <t>Otvorená hodina v 1. ročníku pre predškolákov</t>
  </si>
  <si>
    <t>MŠ:</t>
  </si>
  <si>
    <t>24. T</t>
  </si>
  <si>
    <t>25. T</t>
  </si>
  <si>
    <t>26. T</t>
  </si>
  <si>
    <t>27. T</t>
  </si>
  <si>
    <t>28. T</t>
  </si>
  <si>
    <t>29. T</t>
  </si>
  <si>
    <t>30. T</t>
  </si>
  <si>
    <t>31. T</t>
  </si>
  <si>
    <t>32. T</t>
  </si>
  <si>
    <t>33. T</t>
  </si>
  <si>
    <t>34. T</t>
  </si>
  <si>
    <t>35. T</t>
  </si>
  <si>
    <t>36. T</t>
  </si>
  <si>
    <t>37. T</t>
  </si>
  <si>
    <t>38. T</t>
  </si>
  <si>
    <t>39. T</t>
  </si>
  <si>
    <t>40. T</t>
  </si>
  <si>
    <t>41. T</t>
  </si>
  <si>
    <t>42. T</t>
  </si>
  <si>
    <t>43. T</t>
  </si>
  <si>
    <t>ZŠ: Letné prázdniny</t>
  </si>
  <si>
    <t>ZŠ: Jarné prázdniny</t>
  </si>
  <si>
    <t>ZŠ: Veľkonočné prázdniny</t>
  </si>
  <si>
    <t>ZŠ: TFG</t>
  </si>
  <si>
    <t>Klasifik. porada 13:00</t>
  </si>
  <si>
    <t>Deň mlieka                 DVD Mliečna cesta</t>
  </si>
  <si>
    <t>MDD</t>
  </si>
  <si>
    <t>TFG: 1. + 2. roč.: mince a bankovky; 3. + 4. roč: banka/bankový účet, príjem a výdavky</t>
  </si>
  <si>
    <t>Dopravný týždeň "Jazdím, jazdíš, jazdíme" + cyklistický kurz: učebnice Dopravnej výchovy + výbava a príslušenstvo cyklistu/bicykla + vodičák na bicykel  =ZŠ</t>
  </si>
  <si>
    <t>Rozlúčka so štvrtákmi</t>
  </si>
  <si>
    <t>Rozlúčka s predškolákmi</t>
  </si>
  <si>
    <t>ZŠ: Vysvedčenie</t>
  </si>
  <si>
    <t>16:00 Predprvácke rodičko</t>
  </si>
  <si>
    <t>16:00 Plenárne rodičko</t>
  </si>
  <si>
    <t>Vypísať zoznamy žiakov</t>
  </si>
  <si>
    <t>Štatistické výkazy MŠ, ZŠ, ŠJ</t>
  </si>
  <si>
    <t>MŠ +ZŠ:</t>
  </si>
  <si>
    <t>Poslať prihlášky na vzdelávanie do MPC</t>
  </si>
  <si>
    <t>vzdelávacie poukazy (prijatie + protokol)</t>
  </si>
  <si>
    <t>Objednávka PZ pre prvákov</t>
  </si>
  <si>
    <t>MŠ+ZŠ: BYLINKOVÝ TÝŽDEŇ</t>
  </si>
  <si>
    <t>MŠ+ZŠ: DOPRAVNÝ TÝŽDEŇ "Jazdím, jazdíš, jazdíme" + cyklistický kurz</t>
  </si>
  <si>
    <t>ZŠ: Vstupné písomné práce 2. - 4. ročníka</t>
  </si>
  <si>
    <t>MŠ+ZŠ: EKO TÝŽDEŇ</t>
  </si>
  <si>
    <t>MŠ: Logopedická depistáž</t>
  </si>
  <si>
    <t>MŠ: Súťaž vo viazaní šnúrok</t>
  </si>
  <si>
    <t>MŠ: Prázdninová činnosť</t>
  </si>
  <si>
    <t>ZŠ: TÝŽDEŇ SLOVENSKÝCH POVESTÍ</t>
  </si>
  <si>
    <t>Hodn. PGZ</t>
  </si>
  <si>
    <t>MŠ+ZŠ: Vianočná výzdoba školy, vianočný stromček</t>
  </si>
  <si>
    <t>MŠ: Konzultácie s rodičmi</t>
  </si>
  <si>
    <t>ZŠ: Objednávka PZ 2. - 4. ročník</t>
  </si>
  <si>
    <t>ZŠ: KP k výročiu oslobodenia obce 15:00</t>
  </si>
  <si>
    <t>Zápis do 1. roč.</t>
  </si>
  <si>
    <t xml:space="preserve">ZŠ: </t>
  </si>
  <si>
    <t>Klasifikačná por.</t>
  </si>
  <si>
    <t>MŠ: Zápis do MŠ        16:00 - 18:00</t>
  </si>
  <si>
    <t>MŠ: Besiedka ku dňu matiek v triede, ak nebude celoškolská besiedka v KD</t>
  </si>
  <si>
    <t>Hodnotenie PG zamestnancov</t>
  </si>
  <si>
    <t>Fašiangový karneval</t>
  </si>
  <si>
    <t>10:30 Porada MŠ+ZŠ</t>
  </si>
  <si>
    <t>EDUZBER</t>
  </si>
  <si>
    <t>ZŠ: DOD</t>
  </si>
  <si>
    <t>Cvičný poplach</t>
  </si>
  <si>
    <t>Pečenie medovníčkov</t>
  </si>
  <si>
    <t>Zdobenie medovníčkov</t>
  </si>
  <si>
    <t>ZŠ: Triedne kolá -Hviezdoslavov Kubín</t>
  </si>
  <si>
    <t>Šk. kolo Hviezdoslavov Kubín</t>
  </si>
  <si>
    <t>Polročné odpisy známok</t>
  </si>
  <si>
    <t>ZŠ: Deň otvorených dverí</t>
  </si>
  <si>
    <t>Vynášanie Moreny</t>
  </si>
  <si>
    <t xml:space="preserve">Klasifikačná porada </t>
  </si>
  <si>
    <t>ZŠ: Práca s učebnicami</t>
  </si>
  <si>
    <t>44. T</t>
  </si>
  <si>
    <t>Zahájenie krúžk. činnosti</t>
  </si>
  <si>
    <t xml:space="preserve">RODIČKO: VP, prihlášky do ŠKD, ŠJ, Krúžky, NBV/ETV, Univerzálne inform.súhlasy, Súhlasy GDPR novým žiakom a deťom, Čestné prehlásenie MŠ, ŠKD, Splnomocnenie MŠ, Plán práce školy, </t>
  </si>
  <si>
    <t>Vstupná diagnostika detí</t>
  </si>
  <si>
    <t xml:space="preserve">MŠ+ZŠ:  TÝŽDEŇ ZDRAVEJ STRAVY                                                        </t>
  </si>
  <si>
    <t>MŠ: MZ</t>
  </si>
  <si>
    <t>Obláčiky</t>
  </si>
  <si>
    <t>MŠ+ZŠ: Deň Zeme BESEDA S HORÁROM</t>
  </si>
  <si>
    <t xml:space="preserve">MŠ: Prázdninová činnosť </t>
  </si>
  <si>
    <t xml:space="preserve">ŠARKANIÁDA - podľa počasia </t>
  </si>
  <si>
    <t xml:space="preserve">MŠ+ZŠ: ZBER PAPIERA + ZŠ: TÝŽDEŇ FINANČNEJ GRAMOTNOSTI                                                                     </t>
  </si>
  <si>
    <t xml:space="preserve"> Deň zvierat </t>
  </si>
  <si>
    <t>19. T</t>
  </si>
  <si>
    <t>IKEBANA 10:30</t>
  </si>
  <si>
    <t xml:space="preserve"> Stromček pre zvieratá 10:30</t>
  </si>
  <si>
    <t>23.T</t>
  </si>
  <si>
    <t>27.T</t>
  </si>
  <si>
    <t>9:00  - 11:30 Porada, 11:30 - 14:00 úprava tried</t>
  </si>
  <si>
    <r>
      <rPr>
        <b/>
        <sz val="14"/>
        <color theme="0"/>
        <rFont val="Calibri"/>
        <family val="2"/>
        <charset val="238"/>
        <scheme val="minor"/>
      </rPr>
      <t xml:space="preserve">ŠKOLENIE BOZP +PO </t>
    </r>
    <r>
      <rPr>
        <sz val="14"/>
        <color theme="1" tint="0.34998626667073579"/>
        <rFont val="Calibri"/>
        <family val="2"/>
        <scheme val="minor"/>
      </rPr>
      <t>Úprava tried, chodieb, okien</t>
    </r>
  </si>
  <si>
    <t>TVVP, kontrola tried + MZ + RŠ  +POSEDENIE</t>
  </si>
  <si>
    <t>ZŠ+MŠ:</t>
  </si>
  <si>
    <t>MŠ+ZŠ: ZBER PAPIERA</t>
  </si>
  <si>
    <t>Státny sviatok</t>
  </si>
  <si>
    <t>Tvorba TVVP, vypísanie dokumentácie - HO</t>
  </si>
  <si>
    <t xml:space="preserve">MŠ+ZŠ: ZBER PAPIERA                                                            </t>
  </si>
  <si>
    <t>ZŠ</t>
  </si>
  <si>
    <t>MŠ</t>
  </si>
  <si>
    <t>TÝŽDEŇ DROGOVEJ PREVENCIE: ZŠ: Nenič svoje múdre telo                                                      MŠ: Filipove dobrodružstvá</t>
  </si>
  <si>
    <t>Haruľová show</t>
  </si>
  <si>
    <t>EKO odev</t>
  </si>
  <si>
    <t>MŠ + ZŠ:</t>
  </si>
  <si>
    <t>KP: Jubilanti</t>
  </si>
  <si>
    <t>22.4. 2023 Ak nie beseda, tak Exkurzia ZV prípadne Harmanec</t>
  </si>
  <si>
    <t>MŠ + ZŠ: ZBER PAPIERA + Týždeň finančnej gramotnosti</t>
  </si>
  <si>
    <t>MŠ+ ZŠ</t>
  </si>
  <si>
    <r>
      <t xml:space="preserve">Súťaž v čistení zemiakov - </t>
    </r>
    <r>
      <rPr>
        <b/>
        <sz val="11"/>
        <color theme="1" tint="0.34998626667073579"/>
        <rFont val="Calibri"/>
        <family val="2"/>
        <charset val="238"/>
        <scheme val="minor"/>
      </rPr>
      <t>2 naj postup do obecnej súťaže</t>
    </r>
  </si>
  <si>
    <t>ZŠ: Športová olympiáda</t>
  </si>
  <si>
    <t>31.5. MŠ Školský výlet; ZŠ: Návšteva DDI v ZH + beseda s dopravnou políciou</t>
  </si>
  <si>
    <t>MŠ: Spanie v MŠ - predškoáci</t>
  </si>
  <si>
    <t>10.T</t>
  </si>
  <si>
    <t>11. T</t>
  </si>
  <si>
    <t>12.T</t>
  </si>
  <si>
    <t>20.T</t>
  </si>
  <si>
    <t>23. T</t>
  </si>
  <si>
    <t>c</t>
  </si>
  <si>
    <t xml:space="preserve">MŠ </t>
  </si>
  <si>
    <t>27. - 29.11. 2023 MŠ+ZŠ: Polročné hodnotenie PG zamestnancov</t>
  </si>
  <si>
    <t>27.11. -  01.12.2023 Vianočná výzdoba školy</t>
  </si>
  <si>
    <t>KP Vianočná besiedka - podľa záujmu zo strany rodičov</t>
  </si>
  <si>
    <t>KP: ukonč. 1. sv. vojny</t>
  </si>
  <si>
    <t>besiedka????</t>
  </si>
  <si>
    <t>11. - 28.1. Korčuľovanie/sánkovanie pod holým nebom - na VH TSV podľa počasia</t>
  </si>
  <si>
    <t>ZŠ: Polročné odpisy + HK šk. kolo</t>
  </si>
  <si>
    <t>ZŠ: Lyžiarsky kurz Tále 12.-16.2.2024</t>
  </si>
  <si>
    <t>LK len pre dobrovolne zapísaných žiakov</t>
  </si>
  <si>
    <t>5.2. zasadnutie PG rady: Príprava Valentínskeho karnevalu, dohodnutie organizácie PV</t>
  </si>
  <si>
    <t>4. - 27.3. 2024 Veľkí čítajú malým = tretiaci a štvrtáci čítajú škôlkarom rozprávky pred popoludňajším spaním</t>
  </si>
  <si>
    <t>Návšteva DDI v ZH</t>
  </si>
  <si>
    <t>ZŠ +MŠ:</t>
  </si>
  <si>
    <t>ZŠ: ŠvP / Plavecký výcvik</t>
  </si>
  <si>
    <t>ZŠ: Po partizánskych chodníčkoch</t>
  </si>
  <si>
    <t>ZŠ: Koncoročný výlet/ Noc v škole</t>
  </si>
  <si>
    <t>10. - 12. 6. 2022 - Hodnotenie PG zamestnancov + nePG zamestnancov</t>
  </si>
  <si>
    <t>MŠ+ZŠ: DOPRAVNÝ TÝŽDEŇ "Jazdím, jazdíš, jazdíme" + cyklistický kurz, + DDI - Žiar nad Hronom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</si>
</sst>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aaaa"/>
    <numFmt numFmtId="165" formatCode="dd"/>
  </numFmts>
  <fonts count="80" x14ac:knownFonts="1">
    <font>
      <sz val="13"/>
      <color theme="1" tint="0.34998626667073579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6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b/>
      <sz val="34"/>
      <color theme="0" tint="-0.34998626667073579"/>
      <name val="Calibri"/>
      <family val="2"/>
      <scheme val="minor"/>
    </font>
    <font>
      <b/>
      <sz val="34"/>
      <color theme="5"/>
      <name val="Calibri"/>
      <family val="2"/>
      <scheme val="minor"/>
    </font>
    <font>
      <b/>
      <sz val="34"/>
      <color theme="6"/>
      <name val="Calibri"/>
      <family val="2"/>
      <scheme val="minor"/>
    </font>
    <font>
      <b/>
      <sz val="34"/>
      <color theme="9"/>
      <name val="Calibri"/>
      <family val="2"/>
      <scheme val="minor"/>
    </font>
    <font>
      <b/>
      <sz val="14"/>
      <color theme="5"/>
      <name val="Calibri"/>
      <family val="2"/>
      <scheme val="minor"/>
    </font>
    <font>
      <b/>
      <sz val="34"/>
      <color theme="4"/>
      <name val="Calibri"/>
      <family val="2"/>
      <scheme val="minor"/>
    </font>
    <font>
      <b/>
      <sz val="14"/>
      <color theme="9"/>
      <name val="Calibri"/>
      <family val="2"/>
      <scheme val="minor"/>
    </font>
    <font>
      <b/>
      <sz val="34"/>
      <color theme="7"/>
      <name val="Calibri"/>
      <family val="2"/>
      <scheme val="minor"/>
    </font>
    <font>
      <b/>
      <sz val="34"/>
      <color theme="7" tint="-0.499984740745262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34"/>
      <color theme="6" tint="-0.499984740745262"/>
      <name val="Calibri"/>
      <family val="2"/>
      <scheme val="minor"/>
    </font>
    <font>
      <b/>
      <sz val="14"/>
      <color theme="7" tint="-0.499984740745262"/>
      <name val="Calibri"/>
      <family val="2"/>
      <scheme val="minor"/>
    </font>
    <font>
      <b/>
      <sz val="14"/>
      <color theme="7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b/>
      <sz val="34"/>
      <color theme="8"/>
      <name val="Calibri"/>
      <family val="2"/>
      <scheme val="minor"/>
    </font>
    <font>
      <b/>
      <sz val="14"/>
      <color theme="8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charset val="238"/>
      <scheme val="minor"/>
    </font>
    <font>
      <sz val="13"/>
      <name val="Calibri"/>
      <family val="2"/>
      <scheme val="minor"/>
    </font>
    <font>
      <sz val="13"/>
      <color theme="0"/>
      <name val="Calibri"/>
      <family val="2"/>
      <scheme val="minor"/>
    </font>
    <font>
      <sz val="13"/>
      <color theme="0" tint="-4.9989318521683403E-2"/>
      <name val="Calibri"/>
      <family val="2"/>
      <scheme val="minor"/>
    </font>
    <font>
      <sz val="24"/>
      <color theme="1" tint="0.34998626667073579"/>
      <name val="Calibri"/>
      <family val="2"/>
      <scheme val="minor"/>
    </font>
    <font>
      <b/>
      <sz val="10"/>
      <color theme="1" tint="0.34998626667073579"/>
      <name val="Calibri"/>
      <family val="2"/>
      <charset val="238"/>
      <scheme val="minor"/>
    </font>
    <font>
      <b/>
      <sz val="18"/>
      <color theme="1" tint="0.34998626667073579"/>
      <name val="Calibri"/>
      <family val="2"/>
      <charset val="238"/>
      <scheme val="minor"/>
    </font>
    <font>
      <b/>
      <sz val="16"/>
      <color theme="1" tint="0.34998626667073579"/>
      <name val="Calibri"/>
      <family val="2"/>
      <charset val="238"/>
      <scheme val="minor"/>
    </font>
    <font>
      <b/>
      <sz val="14"/>
      <color theme="1" tint="0.34998626667073579"/>
      <name val="Calibri"/>
      <family val="2"/>
      <charset val="238"/>
      <scheme val="minor"/>
    </font>
    <font>
      <b/>
      <sz val="13"/>
      <color theme="1" tint="0.34998626667073579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3"/>
      <color theme="0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i/>
      <sz val="13"/>
      <color theme="1" tint="0.34998626667073579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22"/>
      <color theme="1" tint="0.34998626667073579"/>
      <name val="Calibri"/>
      <family val="2"/>
      <charset val="238"/>
      <scheme val="minor"/>
    </font>
    <font>
      <b/>
      <sz val="24"/>
      <color theme="1" tint="0.34998626667073579"/>
      <name val="Calibri"/>
      <family val="2"/>
      <charset val="238"/>
      <scheme val="minor"/>
    </font>
    <font>
      <sz val="24"/>
      <color theme="1" tint="0.34998626667073579"/>
      <name val="Calibri"/>
      <family val="2"/>
      <charset val="238"/>
      <scheme val="minor"/>
    </font>
    <font>
      <b/>
      <sz val="12"/>
      <color theme="1" tint="0.34998626667073579"/>
      <name val="Calibri"/>
      <family val="2"/>
      <charset val="238"/>
      <scheme val="minor"/>
    </font>
    <font>
      <b/>
      <sz val="20"/>
      <color theme="1" tint="0.34998626667073579"/>
      <name val="Calibri"/>
      <family val="2"/>
      <charset val="238"/>
      <scheme val="minor"/>
    </font>
    <font>
      <i/>
      <sz val="10"/>
      <color theme="1" tint="0.34998626667073579"/>
      <name val="Calibri"/>
      <family val="2"/>
      <charset val="238"/>
      <scheme val="minor"/>
    </font>
    <font>
      <sz val="1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 tint="0.34998626667073579"/>
      <name val="Wingdings"/>
      <charset val="2"/>
    </font>
    <font>
      <sz val="12"/>
      <color theme="0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22"/>
      <color theme="0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50"/>
      <color theme="1" tint="0.34998626667073579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sz val="10"/>
      <color rgb="FF002060"/>
      <name val="Calibri"/>
      <family val="2"/>
      <scheme val="minor"/>
    </font>
    <font>
      <b/>
      <sz val="20"/>
      <color theme="9" tint="-0.499984740745262"/>
      <name val="Calibri"/>
      <family val="2"/>
      <scheme val="minor"/>
    </font>
    <font>
      <sz val="16"/>
      <name val="Calibri"/>
      <family val="2"/>
      <scheme val="minor"/>
    </font>
    <font>
      <sz val="14"/>
      <name val="Calibri"/>
      <family val="2"/>
      <scheme val="minor"/>
    </font>
    <font>
      <b/>
      <sz val="15"/>
      <color theme="1" tint="0.34998626667073579"/>
      <name val="Calibri"/>
      <family val="2"/>
      <charset val="238"/>
      <scheme val="minor"/>
    </font>
    <font>
      <b/>
      <sz val="20"/>
      <color theme="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6"/>
      <color theme="1" tint="0.34998626667073579"/>
      <name val="Calibri"/>
      <family val="2"/>
      <charset val="238"/>
      <scheme val="minor"/>
    </font>
    <font>
      <sz val="14"/>
      <color theme="1" tint="0.34998626667073579"/>
      <name val="Calibri"/>
      <family val="2"/>
      <charset val="238"/>
      <scheme val="minor"/>
    </font>
    <font>
      <b/>
      <sz val="36"/>
      <color theme="1" tint="0.3499862666707357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7"/>
      <color theme="0"/>
      <name val="Calibri"/>
      <family val="2"/>
      <charset val="238"/>
      <scheme val="minor"/>
    </font>
    <font>
      <i/>
      <sz val="12"/>
      <color theme="0" tint="-0.499984740745262"/>
      <name val="Calibri"/>
      <family val="2"/>
      <charset val="238"/>
      <scheme val="minor"/>
    </font>
    <font>
      <sz val="13"/>
      <color theme="1" tint="0.34998626667073579"/>
      <name val="Calibri"/>
      <family val="2"/>
      <charset val="238"/>
      <scheme val="minor"/>
    </font>
    <font>
      <sz val="22"/>
      <color theme="1" tint="0.34998626667073579"/>
      <name val="Calibri"/>
      <family val="2"/>
      <charset val="238"/>
      <scheme val="minor"/>
    </font>
    <font>
      <b/>
      <sz val="11"/>
      <color theme="1" tint="0.34998626667073579"/>
      <name val="Calibri"/>
      <family val="2"/>
      <charset val="238"/>
      <scheme val="minor"/>
    </font>
    <font>
      <sz val="24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</fonts>
  <fills count="4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49992370372631"/>
        <bgColor indexed="64"/>
      </patternFill>
    </fill>
    <fill>
      <patternFill patternType="solid">
        <fgColor theme="3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900FF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6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/>
      <right style="thin">
        <color theme="5"/>
      </right>
      <top/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9"/>
      </left>
      <right/>
      <top/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/>
      <top/>
      <bottom style="thin">
        <color theme="9"/>
      </bottom>
      <diagonal/>
    </border>
    <border>
      <left/>
      <right/>
      <top/>
      <bottom style="thin">
        <color theme="9"/>
      </bottom>
      <diagonal/>
    </border>
    <border>
      <left/>
      <right style="thin">
        <color theme="9"/>
      </right>
      <top/>
      <bottom style="thin">
        <color theme="9"/>
      </bottom>
      <diagonal/>
    </border>
    <border>
      <left/>
      <right/>
      <top style="thin">
        <color theme="9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7" tint="-0.499984740745262"/>
      </left>
      <right/>
      <top/>
      <bottom/>
      <diagonal/>
    </border>
    <border>
      <left/>
      <right style="thin">
        <color theme="7" tint="-0.499984740745262"/>
      </right>
      <top/>
      <bottom/>
      <diagonal/>
    </border>
    <border>
      <left style="thin">
        <color theme="7" tint="-0.499984740745262"/>
      </left>
      <right/>
      <top/>
      <bottom style="thin">
        <color theme="7" tint="-0.499984740745262"/>
      </bottom>
      <diagonal/>
    </border>
    <border>
      <left/>
      <right/>
      <top/>
      <bottom style="thin">
        <color theme="7" tint="-0.499984740745262"/>
      </bottom>
      <diagonal/>
    </border>
    <border>
      <left/>
      <right style="thin">
        <color theme="7" tint="-0.499984740745262"/>
      </right>
      <top/>
      <bottom style="thin">
        <color theme="7" tint="-0.499984740745262"/>
      </bottom>
      <diagonal/>
    </border>
    <border>
      <left style="thin">
        <color theme="6" tint="-0.499984740745262"/>
      </left>
      <right/>
      <top/>
      <bottom/>
      <diagonal/>
    </border>
    <border>
      <left/>
      <right style="thin">
        <color theme="6" tint="-0.499984740745262"/>
      </right>
      <top/>
      <bottom/>
      <diagonal/>
    </border>
    <border>
      <left style="thin">
        <color theme="6" tint="-0.499984740745262"/>
      </left>
      <right/>
      <top/>
      <bottom style="thin">
        <color theme="6" tint="-0.499984740745262"/>
      </bottom>
      <diagonal/>
    </border>
    <border>
      <left/>
      <right/>
      <top/>
      <bottom style="thin">
        <color theme="6" tint="-0.499984740745262"/>
      </bottom>
      <diagonal/>
    </border>
    <border>
      <left/>
      <right style="thin">
        <color theme="6" tint="-0.499984740745262"/>
      </right>
      <top/>
      <bottom style="thin">
        <color theme="6" tint="-0.499984740745262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7"/>
      </left>
      <right/>
      <top/>
      <bottom/>
      <diagonal/>
    </border>
    <border>
      <left/>
      <right style="thin">
        <color theme="7"/>
      </right>
      <top/>
      <bottom/>
      <diagonal/>
    </border>
    <border>
      <left style="thin">
        <color theme="7"/>
      </left>
      <right/>
      <top/>
      <bottom style="thin">
        <color theme="7"/>
      </bottom>
      <diagonal/>
    </border>
    <border>
      <left/>
      <right/>
      <top/>
      <bottom style="thin">
        <color theme="7"/>
      </bottom>
      <diagonal/>
    </border>
    <border>
      <left/>
      <right style="thin">
        <color theme="7"/>
      </right>
      <top/>
      <bottom style="thin">
        <color theme="7"/>
      </bottom>
      <diagonal/>
    </border>
    <border>
      <left style="thin">
        <color theme="8"/>
      </left>
      <right/>
      <top/>
      <bottom/>
      <diagonal/>
    </border>
    <border>
      <left/>
      <right style="thin">
        <color theme="8"/>
      </right>
      <top/>
      <bottom/>
      <diagonal/>
    </border>
    <border>
      <left style="thin">
        <color theme="8"/>
      </left>
      <right/>
      <top/>
      <bottom style="thin">
        <color theme="8"/>
      </bottom>
      <diagonal/>
    </border>
    <border>
      <left/>
      <right/>
      <top/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4659260841701"/>
      </bottom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</borders>
  <cellStyleXfs count="7">
    <xf numFmtId="0" fontId="0" fillId="0" borderId="0">
      <alignment vertical="center"/>
    </xf>
    <xf numFmtId="164" fontId="2" fillId="0" borderId="0" applyFont="0" applyFill="0" applyBorder="0" applyProtection="0">
      <alignment horizontal="center" vertical="center"/>
    </xf>
    <xf numFmtId="165" fontId="1" fillId="0" borderId="0" applyFont="0" applyFill="0" applyBorder="0" applyProtection="0">
      <alignment horizontal="left" vertical="center"/>
    </xf>
    <xf numFmtId="0" fontId="7" fillId="2" borderId="0" applyNumberFormat="0" applyFill="0" applyBorder="0" applyAlignment="0" applyProtection="0"/>
    <xf numFmtId="0" fontId="4" fillId="0" borderId="1" applyNumberFormat="0" applyFill="0" applyBorder="0" applyProtection="0">
      <alignment horizontal="left" vertical="center"/>
    </xf>
    <xf numFmtId="164" fontId="3" fillId="0" borderId="0" applyFill="0" applyBorder="0" applyProtection="0">
      <alignment horizontal="center" vertical="center"/>
    </xf>
    <xf numFmtId="0" fontId="6" fillId="0" borderId="11" applyNumberFormat="0" applyFill="0" applyAlignment="0" applyProtection="0">
      <alignment horizontal="left" vertical="center"/>
    </xf>
  </cellStyleXfs>
  <cellXfs count="315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6" fillId="0" borderId="11" xfId="6" applyAlignment="1">
      <alignment vertical="center"/>
    </xf>
    <xf numFmtId="0" fontId="5" fillId="0" borderId="2" xfId="4" applyFont="1" applyBorder="1">
      <alignment horizontal="left" vertical="center"/>
    </xf>
    <xf numFmtId="165" fontId="0" fillId="0" borderId="8" xfId="2" applyFont="1" applyBorder="1">
      <alignment horizontal="left" vertical="center"/>
    </xf>
    <xf numFmtId="165" fontId="0" fillId="0" borderId="9" xfId="2" applyFont="1" applyBorder="1">
      <alignment horizontal="left" vertical="center"/>
    </xf>
    <xf numFmtId="165" fontId="0" fillId="0" borderId="0" xfId="2" applyFont="1" applyBorder="1">
      <alignment horizontal="left" vertical="center"/>
    </xf>
    <xf numFmtId="165" fontId="0" fillId="0" borderId="10" xfId="2" applyFont="1" applyBorder="1">
      <alignment horizontal="left" vertical="center"/>
    </xf>
    <xf numFmtId="0" fontId="5" fillId="0" borderId="3" xfId="4" applyFont="1" applyBorder="1">
      <alignment horizontal="left" vertical="center"/>
    </xf>
    <xf numFmtId="0" fontId="5" fillId="0" borderId="12" xfId="4" applyFont="1" applyBorder="1">
      <alignment horizontal="left" vertical="center"/>
    </xf>
    <xf numFmtId="0" fontId="0" fillId="0" borderId="13" xfId="0" applyBorder="1">
      <alignment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11" fillId="0" borderId="17" xfId="4" applyFont="1" applyBorder="1">
      <alignment horizontal="left" vertical="center"/>
    </xf>
    <xf numFmtId="0" fontId="5" fillId="0" borderId="17" xfId="4" applyFont="1" applyBorder="1">
      <alignment horizontal="left" vertical="center"/>
    </xf>
    <xf numFmtId="0" fontId="0" fillId="0" borderId="17" xfId="0" applyBorder="1">
      <alignment vertical="center"/>
    </xf>
    <xf numFmtId="0" fontId="5" fillId="0" borderId="18" xfId="4" applyFont="1" applyBorder="1">
      <alignment horizontal="left" vertical="center"/>
    </xf>
    <xf numFmtId="0" fontId="0" fillId="0" borderId="19" xfId="0" applyBorder="1">
      <alignment vertical="center"/>
    </xf>
    <xf numFmtId="0" fontId="0" fillId="0" borderId="18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13" fillId="0" borderId="0" xfId="4" applyFont="1" applyBorder="1">
      <alignment horizontal="left" vertical="center"/>
    </xf>
    <xf numFmtId="0" fontId="5" fillId="0" borderId="0" xfId="4" applyFont="1" applyBorder="1">
      <alignment horizontal="left" vertical="center"/>
    </xf>
    <xf numFmtId="0" fontId="16" fillId="0" borderId="0" xfId="4" applyFont="1" applyBorder="1">
      <alignment horizontal="left" vertical="center"/>
    </xf>
    <xf numFmtId="0" fontId="5" fillId="0" borderId="23" xfId="4" applyFont="1" applyBorder="1">
      <alignment horizontal="left" vertical="center"/>
    </xf>
    <xf numFmtId="0" fontId="0" fillId="0" borderId="24" xfId="0" applyBorder="1">
      <alignment vertical="center"/>
    </xf>
    <xf numFmtId="0" fontId="0" fillId="0" borderId="23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18" fillId="0" borderId="0" xfId="4" applyFont="1" applyBorder="1">
      <alignment horizontal="left" vertical="center"/>
    </xf>
    <xf numFmtId="0" fontId="5" fillId="0" borderId="28" xfId="4" applyFont="1" applyBorder="1">
      <alignment horizontal="left" vertical="center"/>
    </xf>
    <xf numFmtId="0" fontId="0" fillId="0" borderId="29" xfId="0" applyBorder="1">
      <alignment vertical="center"/>
    </xf>
    <xf numFmtId="0" fontId="0" fillId="0" borderId="28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19" fillId="0" borderId="0" xfId="4" applyFont="1" applyBorder="1">
      <alignment horizontal="left" vertical="center"/>
    </xf>
    <xf numFmtId="0" fontId="5" fillId="0" borderId="33" xfId="4" applyFont="1" applyBorder="1">
      <alignment horizontal="left" vertical="center"/>
    </xf>
    <xf numFmtId="0" fontId="0" fillId="0" borderId="34" xfId="0" applyBorder="1">
      <alignment vertical="center"/>
    </xf>
    <xf numFmtId="0" fontId="0" fillId="0" borderId="33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165" fontId="0" fillId="0" borderId="36" xfId="2" applyFont="1" applyBorder="1">
      <alignment horizontal="left" vertical="center"/>
    </xf>
    <xf numFmtId="0" fontId="20" fillId="0" borderId="0" xfId="4" applyFont="1" applyBorder="1">
      <alignment horizontal="left" vertical="center"/>
    </xf>
    <xf numFmtId="0" fontId="5" fillId="0" borderId="38" xfId="4" applyFont="1" applyBorder="1">
      <alignment horizontal="left" vertical="center"/>
    </xf>
    <xf numFmtId="0" fontId="0" fillId="0" borderId="39" xfId="0" applyBorder="1">
      <alignment vertical="center"/>
    </xf>
    <xf numFmtId="0" fontId="0" fillId="0" borderId="38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165" fontId="0" fillId="0" borderId="41" xfId="2" applyFont="1" applyBorder="1">
      <alignment horizontal="left" vertical="center"/>
    </xf>
    <xf numFmtId="0" fontId="11" fillId="0" borderId="0" xfId="4" applyFont="1" applyBorder="1">
      <alignment horizontal="left" vertical="center"/>
    </xf>
    <xf numFmtId="0" fontId="5" fillId="0" borderId="43" xfId="4" applyFont="1" applyBorder="1">
      <alignment horizontal="left" vertical="center"/>
    </xf>
    <xf numFmtId="0" fontId="0" fillId="0" borderId="44" xfId="0" applyBorder="1">
      <alignment vertical="center"/>
    </xf>
    <xf numFmtId="0" fontId="0" fillId="0" borderId="43" xfId="0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22" fillId="0" borderId="0" xfId="4" applyFont="1" applyBorder="1">
      <alignment horizontal="left" vertical="center"/>
    </xf>
    <xf numFmtId="165" fontId="24" fillId="0" borderId="0" xfId="2" applyFont="1" applyBorder="1">
      <alignment horizontal="left" vertical="center"/>
    </xf>
    <xf numFmtId="165" fontId="24" fillId="0" borderId="8" xfId="2" applyFont="1" applyBorder="1">
      <alignment horizontal="left" vertical="center"/>
    </xf>
    <xf numFmtId="165" fontId="24" fillId="0" borderId="9" xfId="2" applyFont="1" applyBorder="1">
      <alignment horizontal="left" vertical="center"/>
    </xf>
    <xf numFmtId="165" fontId="24" fillId="0" borderId="8" xfId="2" applyFont="1" applyBorder="1" applyAlignment="1">
      <alignment horizontal="left" vertical="center" wrapText="1"/>
    </xf>
    <xf numFmtId="165" fontId="24" fillId="0" borderId="9" xfId="2" applyFont="1" applyBorder="1" applyAlignment="1">
      <alignment horizontal="left" vertical="center" wrapText="1"/>
    </xf>
    <xf numFmtId="165" fontId="24" fillId="0" borderId="10" xfId="2" applyFont="1" applyBorder="1" applyAlignment="1">
      <alignment horizontal="left" vertical="center" wrapText="1"/>
    </xf>
    <xf numFmtId="165" fontId="24" fillId="0" borderId="0" xfId="2" applyFont="1" applyBorder="1" applyAlignment="1">
      <alignment horizontal="left" vertical="center" wrapText="1"/>
    </xf>
    <xf numFmtId="165" fontId="0" fillId="0" borderId="0" xfId="2" applyFont="1" applyBorder="1" applyAlignment="1">
      <alignment horizontal="left" vertical="center" wrapText="1"/>
    </xf>
    <xf numFmtId="165" fontId="0" fillId="0" borderId="8" xfId="2" applyFont="1" applyBorder="1" applyAlignment="1">
      <alignment horizontal="left" vertical="center" wrapText="1"/>
    </xf>
    <xf numFmtId="165" fontId="0" fillId="0" borderId="9" xfId="2" applyFont="1" applyBorder="1" applyAlignment="1">
      <alignment horizontal="left" vertical="center" wrapText="1"/>
    </xf>
    <xf numFmtId="165" fontId="0" fillId="0" borderId="10" xfId="2" applyFont="1" applyBorder="1" applyAlignment="1">
      <alignment horizontal="left" vertical="center" wrapText="1"/>
    </xf>
    <xf numFmtId="165" fontId="0" fillId="0" borderId="0" xfId="2" applyFont="1" applyBorder="1" applyAlignment="1">
      <alignment horizontal="center" vertical="center" wrapText="1"/>
    </xf>
    <xf numFmtId="165" fontId="0" fillId="0" borderId="8" xfId="2" applyFont="1" applyBorder="1" applyAlignment="1">
      <alignment horizontal="center" vertical="center" wrapText="1"/>
    </xf>
    <xf numFmtId="165" fontId="0" fillId="0" borderId="9" xfId="2" applyFont="1" applyBorder="1" applyAlignment="1">
      <alignment horizontal="center" vertical="center" wrapText="1"/>
    </xf>
    <xf numFmtId="165" fontId="0" fillId="0" borderId="10" xfId="2" applyFont="1" applyBorder="1" applyAlignment="1">
      <alignment horizontal="center" vertical="center" wrapText="1"/>
    </xf>
    <xf numFmtId="165" fontId="23" fillId="16" borderId="0" xfId="2" applyFont="1" applyFill="1" applyBorder="1" applyAlignment="1">
      <alignment horizontal="center" vertical="center" wrapText="1"/>
    </xf>
    <xf numFmtId="165" fontId="24" fillId="16" borderId="0" xfId="2" applyFont="1" applyFill="1" applyBorder="1" applyAlignment="1">
      <alignment horizontal="center" vertical="center" wrapText="1"/>
    </xf>
    <xf numFmtId="165" fontId="25" fillId="16" borderId="0" xfId="2" applyFont="1" applyFill="1" applyBorder="1" applyAlignment="1">
      <alignment horizontal="center" vertical="center" wrapText="1"/>
    </xf>
    <xf numFmtId="165" fontId="24" fillId="0" borderId="0" xfId="2" applyFont="1" applyFill="1" applyBorder="1" applyAlignment="1">
      <alignment horizontal="center" vertical="center" wrapText="1"/>
    </xf>
    <xf numFmtId="165" fontId="0" fillId="0" borderId="0" xfId="2" applyFont="1" applyFill="1" applyBorder="1" applyAlignment="1">
      <alignment vertical="center" wrapText="1"/>
    </xf>
    <xf numFmtId="165" fontId="30" fillId="5" borderId="0" xfId="2" applyFont="1" applyFill="1" applyBorder="1" applyAlignment="1">
      <alignment horizontal="center" vertical="center" wrapText="1"/>
    </xf>
    <xf numFmtId="0" fontId="28" fillId="0" borderId="50" xfId="0" applyFont="1" applyBorder="1">
      <alignment vertical="center"/>
    </xf>
    <xf numFmtId="165" fontId="36" fillId="35" borderId="10" xfId="2" applyFont="1" applyFill="1" applyBorder="1" applyAlignment="1">
      <alignment horizontal="center" vertical="center" wrapText="1"/>
    </xf>
    <xf numFmtId="165" fontId="36" fillId="33" borderId="10" xfId="2" applyFont="1" applyFill="1" applyBorder="1" applyAlignment="1">
      <alignment horizontal="center" vertical="center" wrapText="1"/>
    </xf>
    <xf numFmtId="165" fontId="41" fillId="34" borderId="10" xfId="2" applyFont="1" applyFill="1" applyBorder="1" applyAlignment="1">
      <alignment horizontal="center" vertical="center" wrapText="1"/>
    </xf>
    <xf numFmtId="165" fontId="36" fillId="31" borderId="10" xfId="2" applyFont="1" applyFill="1" applyBorder="1" applyAlignment="1">
      <alignment horizontal="center" vertical="center" wrapText="1"/>
    </xf>
    <xf numFmtId="165" fontId="30" fillId="12" borderId="10" xfId="2" applyFont="1" applyFill="1" applyBorder="1" applyAlignment="1">
      <alignment horizontal="left" vertical="center" wrapText="1"/>
    </xf>
    <xf numFmtId="165" fontId="33" fillId="3" borderId="10" xfId="2" applyFont="1" applyFill="1" applyBorder="1" applyAlignment="1">
      <alignment horizontal="left" vertical="center" wrapText="1"/>
    </xf>
    <xf numFmtId="165" fontId="38" fillId="30" borderId="10" xfId="2" applyFont="1" applyFill="1" applyBorder="1" applyAlignment="1">
      <alignment horizontal="left" vertical="center" wrapText="1"/>
    </xf>
    <xf numFmtId="0" fontId="50" fillId="0" borderId="0" xfId="0" applyFont="1" applyAlignment="1">
      <alignment horizontal="left" vertical="center" indent="10"/>
    </xf>
    <xf numFmtId="165" fontId="33" fillId="14" borderId="10" xfId="2" applyFont="1" applyFill="1" applyBorder="1" applyAlignment="1">
      <alignment horizontal="left" vertical="center" wrapText="1"/>
    </xf>
    <xf numFmtId="165" fontId="42" fillId="0" borderId="0" xfId="2" applyFont="1" applyFill="1" applyBorder="1" applyAlignment="1">
      <alignment vertical="center" wrapText="1"/>
    </xf>
    <xf numFmtId="165" fontId="32" fillId="0" borderId="10" xfId="2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165" fontId="0" fillId="0" borderId="10" xfId="2" applyFont="1" applyFill="1" applyBorder="1" applyAlignment="1">
      <alignment horizontal="center" vertical="center" wrapText="1"/>
    </xf>
    <xf numFmtId="165" fontId="43" fillId="25" borderId="0" xfId="2" applyFont="1" applyFill="1" applyBorder="1" applyAlignment="1">
      <alignment vertical="center" wrapText="1"/>
    </xf>
    <xf numFmtId="165" fontId="43" fillId="0" borderId="0" xfId="2" applyFont="1" applyFill="1" applyBorder="1" applyAlignment="1">
      <alignment vertical="center" wrapText="1"/>
    </xf>
    <xf numFmtId="0" fontId="24" fillId="0" borderId="0" xfId="0" applyFont="1">
      <alignment vertical="center"/>
    </xf>
    <xf numFmtId="165" fontId="0" fillId="12" borderId="0" xfId="2" applyFont="1" applyFill="1" applyBorder="1" applyAlignment="1">
      <alignment horizontal="left" vertical="center" wrapText="1"/>
    </xf>
    <xf numFmtId="165" fontId="29" fillId="25" borderId="0" xfId="2" applyFont="1" applyFill="1" applyBorder="1" applyAlignment="1">
      <alignment vertical="center" wrapText="1"/>
    </xf>
    <xf numFmtId="165" fontId="36" fillId="0" borderId="10" xfId="2" applyFont="1" applyFill="1" applyBorder="1" applyAlignment="1">
      <alignment horizontal="center" vertical="center" wrapText="1"/>
    </xf>
    <xf numFmtId="165" fontId="0" fillId="0" borderId="8" xfId="2" applyFont="1" applyFill="1" applyBorder="1" applyAlignment="1">
      <alignment horizontal="center" vertical="center" wrapText="1"/>
    </xf>
    <xf numFmtId="165" fontId="0" fillId="0" borderId="9" xfId="2" applyFont="1" applyFill="1" applyBorder="1" applyAlignment="1">
      <alignment horizontal="center" vertical="center" wrapText="1"/>
    </xf>
    <xf numFmtId="165" fontId="0" fillId="0" borderId="0" xfId="2" applyFont="1" applyFill="1" applyBorder="1" applyAlignment="1">
      <alignment horizontal="center" vertical="center" wrapText="1"/>
    </xf>
    <xf numFmtId="165" fontId="27" fillId="0" borderId="10" xfId="2" applyFont="1" applyFill="1" applyBorder="1" applyAlignment="1">
      <alignment vertical="center" wrapText="1"/>
    </xf>
    <xf numFmtId="165" fontId="45" fillId="0" borderId="0" xfId="2" applyFont="1" applyBorder="1" applyAlignment="1">
      <alignment horizontal="center" vertical="center" wrapText="1"/>
    </xf>
    <xf numFmtId="165" fontId="65" fillId="0" borderId="0" xfId="2" applyFont="1" applyBorder="1" applyAlignment="1">
      <alignment horizontal="left" vertical="center" wrapText="1"/>
    </xf>
    <xf numFmtId="165" fontId="41" fillId="20" borderId="10" xfId="2" applyFont="1" applyFill="1" applyBorder="1" applyAlignment="1">
      <alignment horizontal="center" vertical="center" wrapText="1"/>
    </xf>
    <xf numFmtId="165" fontId="66" fillId="0" borderId="10" xfId="2" applyFont="1" applyFill="1" applyBorder="1" applyAlignment="1">
      <alignment horizontal="center" vertical="center" wrapText="1"/>
    </xf>
    <xf numFmtId="165" fontId="47" fillId="0" borderId="10" xfId="2" applyFont="1" applyFill="1" applyBorder="1" applyAlignment="1">
      <alignment vertical="center" wrapText="1"/>
    </xf>
    <xf numFmtId="165" fontId="42" fillId="0" borderId="51" xfId="2" applyFont="1" applyFill="1" applyBorder="1" applyAlignment="1">
      <alignment vertical="center" wrapText="1"/>
    </xf>
    <xf numFmtId="165" fontId="0" fillId="0" borderId="52" xfId="2" applyFont="1" applyBorder="1" applyAlignment="1">
      <alignment horizontal="center" vertical="center" wrapText="1"/>
    </xf>
    <xf numFmtId="165" fontId="42" fillId="0" borderId="52" xfId="2" applyFont="1" applyFill="1" applyBorder="1" applyAlignment="1">
      <alignment vertical="center" wrapText="1"/>
    </xf>
    <xf numFmtId="165" fontId="0" fillId="0" borderId="52" xfId="2" applyFont="1" applyFill="1" applyBorder="1" applyAlignment="1">
      <alignment vertical="center" wrapText="1"/>
    </xf>
    <xf numFmtId="0" fontId="0" fillId="0" borderId="52" xfId="0" applyBorder="1">
      <alignment vertical="center"/>
    </xf>
    <xf numFmtId="165" fontId="40" fillId="0" borderId="10" xfId="2" applyFont="1" applyFill="1" applyBorder="1" applyAlignment="1">
      <alignment vertical="center" wrapText="1"/>
    </xf>
    <xf numFmtId="165" fontId="35" fillId="0" borderId="10" xfId="2" applyFont="1" applyFill="1" applyBorder="1" applyAlignment="1">
      <alignment horizontal="center" vertical="center" wrapText="1"/>
    </xf>
    <xf numFmtId="165" fontId="39" fillId="0" borderId="10" xfId="2" applyFont="1" applyFill="1" applyBorder="1" applyAlignment="1">
      <alignment vertical="center" wrapText="1"/>
    </xf>
    <xf numFmtId="165" fontId="32" fillId="32" borderId="10" xfId="2" applyFont="1" applyFill="1" applyBorder="1" applyAlignment="1">
      <alignment horizontal="left" vertical="center" wrapText="1"/>
    </xf>
    <xf numFmtId="165" fontId="31" fillId="0" borderId="10" xfId="2" applyFont="1" applyFill="1" applyBorder="1" applyAlignment="1">
      <alignment vertical="center" wrapText="1"/>
    </xf>
    <xf numFmtId="165" fontId="44" fillId="0" borderId="10" xfId="2" applyFont="1" applyFill="1" applyBorder="1" applyAlignment="1">
      <alignment vertical="center" wrapText="1"/>
    </xf>
    <xf numFmtId="165" fontId="43" fillId="0" borderId="52" xfId="2" applyFont="1" applyFill="1" applyBorder="1" applyAlignment="1">
      <alignment vertical="center" wrapText="1"/>
    </xf>
    <xf numFmtId="165" fontId="43" fillId="0" borderId="53" xfId="2" applyFont="1" applyFill="1" applyBorder="1" applyAlignment="1">
      <alignment vertical="center" wrapText="1"/>
    </xf>
    <xf numFmtId="165" fontId="0" fillId="0" borderId="54" xfId="2" applyFont="1" applyBorder="1" applyAlignment="1">
      <alignment horizontal="center" vertical="center" wrapText="1"/>
    </xf>
    <xf numFmtId="165" fontId="31" fillId="0" borderId="55" xfId="2" applyFont="1" applyFill="1" applyBorder="1" applyAlignment="1">
      <alignment vertical="center" wrapText="1"/>
    </xf>
    <xf numFmtId="165" fontId="67" fillId="9" borderId="10" xfId="2" applyFont="1" applyFill="1" applyBorder="1" applyAlignment="1">
      <alignment vertical="center" wrapText="1"/>
    </xf>
    <xf numFmtId="165" fontId="43" fillId="0" borderId="10" xfId="2" applyFont="1" applyFill="1" applyBorder="1" applyAlignment="1">
      <alignment vertical="center" wrapText="1"/>
    </xf>
    <xf numFmtId="0" fontId="62" fillId="0" borderId="0" xfId="0" applyFont="1" applyAlignment="1">
      <alignment vertical="center" wrapText="1"/>
    </xf>
    <xf numFmtId="165" fontId="31" fillId="0" borderId="52" xfId="2" applyFont="1" applyFill="1" applyBorder="1" applyAlignment="1">
      <alignment vertical="center" wrapText="1"/>
    </xf>
    <xf numFmtId="0" fontId="62" fillId="0" borderId="52" xfId="0" applyFont="1" applyBorder="1" applyAlignment="1">
      <alignment vertical="center" wrapText="1"/>
    </xf>
    <xf numFmtId="165" fontId="0" fillId="29" borderId="0" xfId="2" applyFont="1" applyFill="1" applyBorder="1" applyAlignment="1">
      <alignment horizontal="center" vertical="center" wrapText="1"/>
    </xf>
    <xf numFmtId="165" fontId="33" fillId="0" borderId="10" xfId="2" applyFont="1" applyFill="1" applyBorder="1" applyAlignment="1">
      <alignment vertical="center" wrapText="1"/>
    </xf>
    <xf numFmtId="165" fontId="42" fillId="0" borderId="53" xfId="2" applyFont="1" applyFill="1" applyBorder="1" applyAlignment="1">
      <alignment vertical="center" wrapText="1"/>
    </xf>
    <xf numFmtId="165" fontId="70" fillId="0" borderId="0" xfId="2" applyFont="1" applyFill="1" applyBorder="1" applyAlignment="1">
      <alignment vertical="center" wrapText="1"/>
    </xf>
    <xf numFmtId="165" fontId="33" fillId="28" borderId="0" xfId="2" applyFont="1" applyFill="1" applyBorder="1" applyAlignment="1">
      <alignment horizontal="center" vertical="center" wrapText="1"/>
    </xf>
    <xf numFmtId="165" fontId="57" fillId="0" borderId="0" xfId="2" applyFont="1" applyFill="1" applyBorder="1" applyAlignment="1">
      <alignment vertical="center" wrapText="1"/>
    </xf>
    <xf numFmtId="165" fontId="37" fillId="0" borderId="10" xfId="2" applyFont="1" applyFill="1" applyBorder="1" applyAlignment="1">
      <alignment vertical="center" wrapText="1"/>
    </xf>
    <xf numFmtId="165" fontId="63" fillId="0" borderId="0" xfId="2" applyFont="1" applyFill="1" applyBorder="1" applyAlignment="1">
      <alignment horizontal="left" vertical="center" wrapText="1"/>
    </xf>
    <xf numFmtId="165" fontId="46" fillId="29" borderId="0" xfId="2" applyFont="1" applyFill="1" applyBorder="1" applyAlignment="1">
      <alignment horizontal="center" vertical="center" wrapText="1"/>
    </xf>
    <xf numFmtId="165" fontId="26" fillId="0" borderId="10" xfId="2" applyFont="1" applyFill="1" applyBorder="1" applyAlignment="1">
      <alignment vertical="center" wrapText="1"/>
    </xf>
    <xf numFmtId="165" fontId="37" fillId="26" borderId="10" xfId="2" applyFont="1" applyFill="1" applyBorder="1" applyAlignment="1">
      <alignment vertical="center" wrapText="1"/>
    </xf>
    <xf numFmtId="165" fontId="54" fillId="0" borderId="0" xfId="2" applyFont="1" applyFill="1" applyBorder="1" applyAlignment="1">
      <alignment vertical="center" wrapText="1"/>
    </xf>
    <xf numFmtId="165" fontId="30" fillId="36" borderId="0" xfId="2" applyFont="1" applyFill="1" applyBorder="1" applyAlignment="1">
      <alignment horizontal="center" vertical="center" wrapText="1"/>
    </xf>
    <xf numFmtId="165" fontId="0" fillId="0" borderId="54" xfId="2" applyFont="1" applyBorder="1">
      <alignment horizontal="left" vertical="center"/>
    </xf>
    <xf numFmtId="165" fontId="24" fillId="0" borderId="54" xfId="2" applyFont="1" applyFill="1" applyBorder="1" applyAlignment="1">
      <alignment horizontal="center" vertical="center" wrapText="1"/>
    </xf>
    <xf numFmtId="165" fontId="33" fillId="0" borderId="10" xfId="2" applyFont="1" applyFill="1" applyBorder="1" applyAlignment="1">
      <alignment horizontal="center" vertical="center" wrapText="1"/>
    </xf>
    <xf numFmtId="165" fontId="40" fillId="0" borderId="10" xfId="2" applyFont="1" applyFill="1" applyBorder="1" applyAlignment="1">
      <alignment horizontal="center" vertical="center" wrapText="1"/>
    </xf>
    <xf numFmtId="165" fontId="35" fillId="28" borderId="10" xfId="2" applyFont="1" applyFill="1" applyBorder="1" applyAlignment="1">
      <alignment horizontal="center" vertical="center" wrapText="1"/>
    </xf>
    <xf numFmtId="165" fontId="51" fillId="0" borderId="10" xfId="2" applyFont="1" applyFill="1" applyBorder="1" applyAlignment="1">
      <alignment vertical="center" wrapText="1"/>
    </xf>
    <xf numFmtId="165" fontId="24" fillId="0" borderId="8" xfId="2" applyFont="1" applyFill="1" applyBorder="1" applyAlignment="1">
      <alignment horizontal="left" vertical="center" wrapText="1"/>
    </xf>
    <xf numFmtId="165" fontId="24" fillId="0" borderId="9" xfId="2" applyFont="1" applyFill="1" applyBorder="1" applyAlignment="1">
      <alignment horizontal="left" vertical="center" wrapText="1"/>
    </xf>
    <xf numFmtId="165" fontId="52" fillId="0" borderId="10" xfId="2" applyFont="1" applyFill="1" applyBorder="1" applyAlignment="1">
      <alignment vertical="center" wrapText="1"/>
    </xf>
    <xf numFmtId="165" fontId="53" fillId="0" borderId="10" xfId="2" applyFont="1" applyFill="1" applyBorder="1" applyAlignment="1">
      <alignment vertical="center" wrapText="1"/>
    </xf>
    <xf numFmtId="165" fontId="30" fillId="0" borderId="10" xfId="2" applyFont="1" applyFill="1" applyBorder="1" applyAlignment="1">
      <alignment horizontal="left" vertical="center" wrapText="1"/>
    </xf>
    <xf numFmtId="165" fontId="24" fillId="0" borderId="10" xfId="2" applyFont="1" applyFill="1" applyBorder="1" applyAlignment="1">
      <alignment horizontal="left" vertical="center" wrapText="1"/>
    </xf>
    <xf numFmtId="165" fontId="33" fillId="0" borderId="10" xfId="2" applyFont="1" applyFill="1" applyBorder="1" applyAlignment="1">
      <alignment horizontal="left" vertical="center" wrapText="1"/>
    </xf>
    <xf numFmtId="165" fontId="36" fillId="0" borderId="10" xfId="2" applyFont="1" applyFill="1" applyBorder="1" applyAlignment="1">
      <alignment vertical="center" wrapText="1"/>
    </xf>
    <xf numFmtId="0" fontId="0" fillId="0" borderId="8" xfId="0" applyBorder="1" applyAlignment="1">
      <alignment vertical="center" textRotation="90"/>
    </xf>
    <xf numFmtId="165" fontId="40" fillId="19" borderId="10" xfId="2" applyFont="1" applyFill="1" applyBorder="1" applyAlignment="1">
      <alignment vertical="center" wrapText="1"/>
    </xf>
    <xf numFmtId="165" fontId="61" fillId="0" borderId="0" xfId="2" applyFont="1" applyFill="1" applyBorder="1" applyAlignment="1">
      <alignment vertical="center" wrapText="1"/>
    </xf>
    <xf numFmtId="165" fontId="56" fillId="39" borderId="0" xfId="2" applyFont="1" applyFill="1" applyBorder="1" applyAlignment="1">
      <alignment horizontal="center" vertical="center" wrapText="1"/>
    </xf>
    <xf numFmtId="165" fontId="30" fillId="0" borderId="0" xfId="2" applyFont="1" applyFill="1" applyBorder="1" applyAlignment="1">
      <alignment horizontal="center" vertical="center" wrapText="1"/>
    </xf>
    <xf numFmtId="165" fontId="68" fillId="0" borderId="0" xfId="2" applyFont="1" applyFill="1" applyBorder="1" applyAlignment="1">
      <alignment vertical="center" wrapText="1"/>
    </xf>
    <xf numFmtId="165" fontId="45" fillId="3" borderId="10" xfId="2" applyFont="1" applyFill="1" applyBorder="1" applyAlignment="1">
      <alignment vertical="center" wrapText="1"/>
    </xf>
    <xf numFmtId="165" fontId="64" fillId="0" borderId="0" xfId="2" applyFont="1" applyFill="1" applyBorder="1" applyAlignment="1">
      <alignment vertical="center" wrapText="1"/>
    </xf>
    <xf numFmtId="165" fontId="41" fillId="27" borderId="0" xfId="2" applyFont="1" applyFill="1" applyBorder="1" applyAlignment="1">
      <alignment vertical="center" wrapText="1"/>
    </xf>
    <xf numFmtId="165" fontId="0" fillId="0" borderId="0" xfId="2" applyFont="1" applyFill="1" applyBorder="1" applyAlignment="1">
      <alignment horizontal="left" vertical="center" wrapText="1"/>
    </xf>
    <xf numFmtId="165" fontId="41" fillId="0" borderId="10" xfId="2" applyFont="1" applyFill="1" applyBorder="1" applyAlignment="1">
      <alignment horizontal="center" vertical="center" wrapText="1"/>
    </xf>
    <xf numFmtId="165" fontId="74" fillId="0" borderId="0" xfId="2" applyFont="1" applyFill="1" applyBorder="1" applyAlignment="1">
      <alignment horizontal="center" vertical="center" wrapText="1"/>
    </xf>
    <xf numFmtId="165" fontId="72" fillId="0" borderId="10" xfId="2" applyFont="1" applyFill="1" applyBorder="1" applyAlignment="1">
      <alignment vertical="center" wrapText="1"/>
    </xf>
    <xf numFmtId="165" fontId="30" fillId="0" borderId="10" xfId="2" applyFont="1" applyFill="1" applyBorder="1" applyAlignment="1">
      <alignment horizontal="center" vertical="center" wrapText="1"/>
    </xf>
    <xf numFmtId="165" fontId="0" fillId="0" borderId="8" xfId="2" applyFont="1" applyFill="1" applyBorder="1">
      <alignment horizontal="left" vertical="center"/>
    </xf>
    <xf numFmtId="165" fontId="0" fillId="0" borderId="9" xfId="2" applyFont="1" applyFill="1" applyBorder="1">
      <alignment horizontal="left" vertical="center"/>
    </xf>
    <xf numFmtId="165" fontId="45" fillId="0" borderId="10" xfId="2" applyFont="1" applyFill="1" applyBorder="1" applyAlignment="1">
      <alignment horizontal="center" vertical="center" wrapText="1"/>
    </xf>
    <xf numFmtId="165" fontId="36" fillId="23" borderId="10" xfId="2" applyFont="1" applyFill="1" applyBorder="1" applyAlignment="1">
      <alignment horizontal="center" vertical="center" wrapText="1"/>
    </xf>
    <xf numFmtId="165" fontId="45" fillId="32" borderId="10" xfId="2" applyFont="1" applyFill="1" applyBorder="1" applyAlignment="1">
      <alignment horizontal="center" vertical="center" wrapText="1"/>
    </xf>
    <xf numFmtId="165" fontId="40" fillId="19" borderId="10" xfId="2" applyFont="1" applyFill="1" applyBorder="1" applyAlignment="1">
      <alignment horizontal="center" vertical="center" wrapText="1"/>
    </xf>
    <xf numFmtId="165" fontId="33" fillId="27" borderId="10" xfId="2" applyFont="1" applyFill="1" applyBorder="1" applyAlignment="1">
      <alignment horizontal="center" vertical="center" wrapText="1"/>
    </xf>
    <xf numFmtId="165" fontId="0" fillId="0" borderId="56" xfId="2" applyFont="1" applyBorder="1" applyAlignment="1">
      <alignment horizontal="center" vertical="center" wrapText="1"/>
    </xf>
    <xf numFmtId="165" fontId="42" fillId="0" borderId="56" xfId="2" applyFont="1" applyFill="1" applyBorder="1" applyAlignment="1">
      <alignment vertical="center" wrapText="1"/>
    </xf>
    <xf numFmtId="165" fontId="42" fillId="0" borderId="57" xfId="2" applyFont="1" applyFill="1" applyBorder="1" applyAlignment="1">
      <alignment vertical="center" wrapText="1"/>
    </xf>
    <xf numFmtId="165" fontId="73" fillId="0" borderId="10" xfId="2" applyFont="1" applyFill="1" applyBorder="1" applyAlignment="1">
      <alignment vertical="center" wrapText="1"/>
    </xf>
    <xf numFmtId="165" fontId="75" fillId="0" borderId="10" xfId="2" applyFont="1" applyFill="1" applyBorder="1" applyAlignment="1">
      <alignment vertical="center" wrapText="1"/>
    </xf>
    <xf numFmtId="165" fontId="46" fillId="0" borderId="10" xfId="2" applyFont="1" applyFill="1" applyBorder="1" applyAlignment="1">
      <alignment vertical="center" wrapText="1"/>
    </xf>
    <xf numFmtId="165" fontId="35" fillId="35" borderId="10" xfId="2" applyFont="1" applyFill="1" applyBorder="1" applyAlignment="1">
      <alignment horizontal="center" vertical="center" wrapText="1"/>
    </xf>
    <xf numFmtId="165" fontId="71" fillId="0" borderId="10" xfId="2" applyFont="1" applyFill="1" applyBorder="1" applyAlignment="1">
      <alignment vertical="center" wrapText="1"/>
    </xf>
    <xf numFmtId="165" fontId="58" fillId="0" borderId="10" xfId="2" applyFont="1" applyFill="1" applyBorder="1" applyAlignment="1">
      <alignment vertical="center" wrapText="1"/>
    </xf>
    <xf numFmtId="165" fontId="34" fillId="0" borderId="10" xfId="2" applyFont="1" applyFill="1" applyBorder="1" applyAlignment="1">
      <alignment horizontal="center" vertical="center" wrapText="1"/>
    </xf>
    <xf numFmtId="165" fontId="34" fillId="12" borderId="10" xfId="2" applyFont="1" applyFill="1" applyBorder="1" applyAlignment="1">
      <alignment horizontal="center" vertical="center" wrapText="1"/>
    </xf>
    <xf numFmtId="165" fontId="45" fillId="12" borderId="10" xfId="2" applyFont="1" applyFill="1" applyBorder="1" applyAlignment="1">
      <alignment horizontal="center" vertical="center" wrapText="1"/>
    </xf>
    <xf numFmtId="165" fontId="67" fillId="28" borderId="10" xfId="2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65" fontId="32" fillId="13" borderId="10" xfId="2" applyFont="1" applyFill="1" applyBorder="1" applyAlignment="1">
      <alignment horizontal="center" vertical="center" wrapText="1"/>
    </xf>
    <xf numFmtId="164" fontId="3" fillId="3" borderId="0" xfId="5" applyFill="1">
      <alignment horizontal="center" vertical="center"/>
    </xf>
    <xf numFmtId="164" fontId="3" fillId="3" borderId="0" xfId="5" applyFill="1" applyBorder="1">
      <alignment horizontal="center" vertical="center"/>
    </xf>
    <xf numFmtId="164" fontId="3" fillId="3" borderId="48" xfId="5" applyFill="1" applyBorder="1">
      <alignment horizontal="center" vertical="center"/>
    </xf>
    <xf numFmtId="165" fontId="36" fillId="23" borderId="10" xfId="2" applyFont="1" applyFill="1" applyBorder="1" applyAlignment="1">
      <alignment horizontal="center" vertical="center" wrapText="1"/>
    </xf>
    <xf numFmtId="165" fontId="49" fillId="40" borderId="10" xfId="2" applyFont="1" applyFill="1" applyBorder="1" applyAlignment="1">
      <alignment horizontal="center" vertical="center" wrapText="1"/>
    </xf>
    <xf numFmtId="165" fontId="48" fillId="40" borderId="10" xfId="2" applyFont="1" applyFill="1" applyBorder="1" applyAlignment="1">
      <alignment horizontal="center" vertical="center" wrapText="1"/>
    </xf>
    <xf numFmtId="165" fontId="33" fillId="29" borderId="10" xfId="2" applyFont="1" applyFill="1" applyBorder="1" applyAlignment="1">
      <alignment horizontal="center" vertical="center" wrapText="1"/>
    </xf>
    <xf numFmtId="165" fontId="33" fillId="40" borderId="10" xfId="2" applyFont="1" applyFill="1" applyBorder="1" applyAlignment="1">
      <alignment horizontal="center" vertical="center" wrapText="1"/>
    </xf>
    <xf numFmtId="165" fontId="46" fillId="16" borderId="0" xfId="2" applyFont="1" applyFill="1" applyBorder="1" applyAlignment="1">
      <alignment horizontal="center" vertical="center" wrapText="1"/>
    </xf>
    <xf numFmtId="165" fontId="39" fillId="20" borderId="10" xfId="2" applyFont="1" applyFill="1" applyBorder="1" applyAlignment="1">
      <alignment horizontal="center" vertical="center" wrapText="1"/>
    </xf>
    <xf numFmtId="0" fontId="8" fillId="0" borderId="10" xfId="3" applyFont="1" applyFill="1" applyBorder="1" applyAlignment="1">
      <alignment horizontal="left" vertical="center"/>
    </xf>
    <xf numFmtId="0" fontId="8" fillId="0" borderId="0" xfId="3" applyFont="1" applyFill="1" applyAlignment="1">
      <alignment horizontal="left" vertical="center"/>
    </xf>
    <xf numFmtId="0" fontId="9" fillId="0" borderId="0" xfId="3" applyFont="1" applyFill="1" applyAlignment="1">
      <alignment horizontal="left" vertical="center"/>
    </xf>
    <xf numFmtId="164" fontId="3" fillId="3" borderId="49" xfId="5" applyFill="1" applyBorder="1">
      <alignment horizontal="center" vertical="center"/>
    </xf>
    <xf numFmtId="0" fontId="10" fillId="0" borderId="10" xfId="3" applyFont="1" applyFill="1" applyBorder="1" applyAlignment="1">
      <alignment horizontal="left" vertical="center"/>
    </xf>
    <xf numFmtId="164" fontId="3" fillId="5" borderId="49" xfId="5" applyFill="1" applyBorder="1">
      <alignment horizontal="center" vertical="center"/>
    </xf>
    <xf numFmtId="164" fontId="3" fillId="5" borderId="0" xfId="5" applyFill="1" applyBorder="1">
      <alignment horizontal="center" vertical="center"/>
    </xf>
    <xf numFmtId="164" fontId="3" fillId="5" borderId="0" xfId="5" applyFill="1">
      <alignment horizontal="center" vertical="center"/>
    </xf>
    <xf numFmtId="165" fontId="43" fillId="25" borderId="0" xfId="2" applyFont="1" applyFill="1" applyBorder="1" applyAlignment="1">
      <alignment horizontal="center" vertical="center" wrapText="1"/>
    </xf>
    <xf numFmtId="165" fontId="31" fillId="12" borderId="10" xfId="2" applyFont="1" applyFill="1" applyBorder="1" applyAlignment="1">
      <alignment horizontal="center" vertical="center" wrapText="1"/>
    </xf>
    <xf numFmtId="165" fontId="46" fillId="27" borderId="0" xfId="2" applyFont="1" applyFill="1" applyBorder="1" applyAlignment="1">
      <alignment horizontal="center" vertical="center" wrapText="1"/>
    </xf>
    <xf numFmtId="165" fontId="42" fillId="16" borderId="0" xfId="2" applyFont="1" applyFill="1" applyBorder="1" applyAlignment="1">
      <alignment horizontal="center" vertical="center" wrapText="1"/>
    </xf>
    <xf numFmtId="165" fontId="76" fillId="21" borderId="0" xfId="2" applyFont="1" applyFill="1" applyBorder="1" applyAlignment="1">
      <alignment horizontal="center" vertical="center" wrapText="1"/>
    </xf>
    <xf numFmtId="164" fontId="3" fillId="5" borderId="48" xfId="5" applyFill="1" applyBorder="1">
      <alignment horizontal="center" vertical="center"/>
    </xf>
    <xf numFmtId="165" fontId="42" fillId="21" borderId="0" xfId="2" applyFont="1" applyFill="1" applyBorder="1" applyAlignment="1">
      <alignment horizontal="center" vertical="center" wrapText="1"/>
    </xf>
    <xf numFmtId="165" fontId="37" fillId="11" borderId="10" xfId="2" applyFont="1" applyFill="1" applyBorder="1" applyAlignment="1">
      <alignment horizontal="center" vertical="center" wrapText="1"/>
    </xf>
    <xf numFmtId="165" fontId="39" fillId="23" borderId="10" xfId="2" applyFont="1" applyFill="1" applyBorder="1" applyAlignment="1">
      <alignment horizontal="center" vertical="center" wrapText="1"/>
    </xf>
    <xf numFmtId="165" fontId="37" fillId="43" borderId="10" xfId="2" applyFont="1" applyFill="1" applyBorder="1" applyAlignment="1">
      <alignment horizontal="center" vertical="center" wrapText="1"/>
    </xf>
    <xf numFmtId="165" fontId="42" fillId="25" borderId="0" xfId="2" applyFont="1" applyFill="1" applyBorder="1" applyAlignment="1">
      <alignment horizontal="center" vertical="center" wrapText="1"/>
    </xf>
    <xf numFmtId="165" fontId="40" fillId="0" borderId="10" xfId="2" applyFont="1" applyFill="1" applyBorder="1" applyAlignment="1">
      <alignment horizontal="center" vertical="center" wrapText="1"/>
    </xf>
    <xf numFmtId="165" fontId="31" fillId="22" borderId="0" xfId="2" applyFont="1" applyFill="1" applyBorder="1" applyAlignment="1">
      <alignment horizontal="center" vertical="center" wrapText="1"/>
    </xf>
    <xf numFmtId="165" fontId="59" fillId="0" borderId="11" xfId="2" applyFont="1" applyFill="1" applyBorder="1" applyAlignment="1">
      <alignment horizontal="center" vertical="center" wrapText="1"/>
    </xf>
    <xf numFmtId="165" fontId="73" fillId="19" borderId="10" xfId="2" applyFont="1" applyFill="1" applyBorder="1" applyAlignment="1">
      <alignment horizontal="center" vertical="center" wrapText="1"/>
    </xf>
    <xf numFmtId="165" fontId="58" fillId="18" borderId="0" xfId="2" applyFont="1" applyFill="1" applyBorder="1" applyAlignment="1">
      <alignment horizontal="center" vertical="center" wrapText="1"/>
    </xf>
    <xf numFmtId="164" fontId="3" fillId="6" borderId="0" xfId="5" applyFill="1">
      <alignment horizontal="center" vertical="center"/>
    </xf>
    <xf numFmtId="164" fontId="3" fillId="6" borderId="0" xfId="5" applyFill="1" applyBorder="1">
      <alignment horizontal="center" vertical="center"/>
    </xf>
    <xf numFmtId="164" fontId="3" fillId="6" borderId="48" xfId="5" applyFill="1" applyBorder="1">
      <alignment horizontal="center" vertical="center"/>
    </xf>
    <xf numFmtId="0" fontId="12" fillId="0" borderId="10" xfId="3" applyFont="1" applyFill="1" applyBorder="1" applyAlignment="1">
      <alignment horizontal="left" vertical="center"/>
    </xf>
    <xf numFmtId="164" fontId="3" fillId="6" borderId="49" xfId="5" applyFill="1" applyBorder="1">
      <alignment horizontal="center" vertical="center"/>
    </xf>
    <xf numFmtId="165" fontId="32" fillId="12" borderId="10" xfId="2" applyFont="1" applyFill="1" applyBorder="1" applyAlignment="1">
      <alignment horizontal="center" vertical="center" wrapText="1"/>
    </xf>
    <xf numFmtId="165" fontId="55" fillId="42" borderId="0" xfId="2" applyFont="1" applyFill="1" applyBorder="1" applyAlignment="1">
      <alignment horizontal="center" vertical="center" wrapText="1"/>
    </xf>
    <xf numFmtId="165" fontId="32" fillId="0" borderId="10" xfId="2" applyFont="1" applyFill="1" applyBorder="1" applyAlignment="1">
      <alignment horizontal="center" vertical="center" wrapText="1"/>
    </xf>
    <xf numFmtId="165" fontId="39" fillId="8" borderId="10" xfId="2" applyFont="1" applyFill="1" applyBorder="1" applyAlignment="1">
      <alignment horizontal="center" vertical="center" wrapText="1"/>
    </xf>
    <xf numFmtId="0" fontId="15" fillId="0" borderId="10" xfId="3" applyFont="1" applyFill="1" applyBorder="1" applyAlignment="1">
      <alignment horizontal="left" vertical="center"/>
    </xf>
    <xf numFmtId="164" fontId="3" fillId="7" borderId="49" xfId="5" applyFill="1" applyBorder="1">
      <alignment horizontal="center" vertical="center"/>
    </xf>
    <xf numFmtId="164" fontId="3" fillId="7" borderId="0" xfId="5" applyFill="1" applyBorder="1">
      <alignment horizontal="center" vertical="center"/>
    </xf>
    <xf numFmtId="164" fontId="3" fillId="7" borderId="0" xfId="5" applyFill="1">
      <alignment horizontal="center" vertical="center"/>
    </xf>
    <xf numFmtId="164" fontId="3" fillId="7" borderId="48" xfId="5" applyFill="1" applyBorder="1">
      <alignment horizontal="center" vertical="center"/>
    </xf>
    <xf numFmtId="164" fontId="3" fillId="8" borderId="0" xfId="5" applyFill="1" applyBorder="1">
      <alignment horizontal="center" vertical="center"/>
    </xf>
    <xf numFmtId="164" fontId="3" fillId="8" borderId="48" xfId="5" applyFill="1" applyBorder="1">
      <alignment horizontal="center" vertical="center"/>
    </xf>
    <xf numFmtId="164" fontId="3" fillId="8" borderId="0" xfId="5" applyFill="1">
      <alignment horizontal="center" vertical="center"/>
    </xf>
    <xf numFmtId="165" fontId="45" fillId="32" borderId="10" xfId="2" applyFont="1" applyFill="1" applyBorder="1" applyAlignment="1">
      <alignment horizontal="center" vertical="center" wrapText="1"/>
    </xf>
    <xf numFmtId="0" fontId="17" fillId="0" borderId="10" xfId="3" applyFont="1" applyFill="1" applyBorder="1" applyAlignment="1">
      <alignment horizontal="left" vertical="center"/>
    </xf>
    <xf numFmtId="164" fontId="3" fillId="8" borderId="49" xfId="5" applyFill="1" applyBorder="1">
      <alignment horizontal="center" vertical="center"/>
    </xf>
    <xf numFmtId="165" fontId="42" fillId="36" borderId="0" xfId="2" applyFont="1" applyFill="1" applyBorder="1" applyAlignment="1">
      <alignment horizontal="center" vertical="center" wrapText="1"/>
    </xf>
    <xf numFmtId="164" fontId="3" fillId="9" borderId="0" xfId="5" applyFill="1">
      <alignment horizontal="center" vertical="center"/>
    </xf>
    <xf numFmtId="164" fontId="3" fillId="9" borderId="0" xfId="5" applyFill="1" applyBorder="1">
      <alignment horizontal="center" vertical="center"/>
    </xf>
    <xf numFmtId="164" fontId="3" fillId="9" borderId="48" xfId="5" applyFill="1" applyBorder="1">
      <alignment horizontal="center" vertical="center"/>
    </xf>
    <xf numFmtId="165" fontId="38" fillId="35" borderId="10" xfId="2" applyFont="1" applyFill="1" applyBorder="1" applyAlignment="1">
      <alignment horizontal="center" vertical="center" wrapText="1"/>
    </xf>
    <xf numFmtId="165" fontId="54" fillId="40" borderId="0" xfId="2" applyFont="1" applyFill="1" applyBorder="1" applyAlignment="1">
      <alignment horizontal="center" vertical="center" wrapText="1"/>
    </xf>
    <xf numFmtId="0" fontId="14" fillId="0" borderId="10" xfId="3" applyFont="1" applyFill="1" applyBorder="1" applyAlignment="1">
      <alignment horizontal="left" vertical="center"/>
    </xf>
    <xf numFmtId="164" fontId="3" fillId="9" borderId="49" xfId="5" applyFill="1" applyBorder="1">
      <alignment horizontal="center" vertical="center"/>
    </xf>
    <xf numFmtId="165" fontId="77" fillId="45" borderId="0" xfId="2" applyFont="1" applyFill="1" applyBorder="1" applyAlignment="1">
      <alignment horizontal="center" vertical="center" wrapText="1"/>
    </xf>
    <xf numFmtId="165" fontId="46" fillId="0" borderId="10" xfId="2" applyFont="1" applyFill="1" applyBorder="1" applyAlignment="1">
      <alignment horizontal="center" vertical="center" wrapText="1"/>
    </xf>
    <xf numFmtId="165" fontId="46" fillId="39" borderId="10" xfId="2" applyFont="1" applyFill="1" applyBorder="1" applyAlignment="1">
      <alignment horizontal="center" vertical="center" wrapText="1"/>
    </xf>
    <xf numFmtId="165" fontId="33" fillId="15" borderId="10" xfId="2" applyFont="1" applyFill="1" applyBorder="1" applyAlignment="1">
      <alignment horizontal="center" vertical="center" wrapText="1"/>
    </xf>
    <xf numFmtId="164" fontId="3" fillId="4" borderId="0" xfId="5" applyFill="1">
      <alignment horizontal="center" vertical="center"/>
    </xf>
    <xf numFmtId="165" fontId="32" fillId="26" borderId="10" xfId="2" applyFont="1" applyFill="1" applyBorder="1" applyAlignment="1">
      <alignment horizontal="center" vertical="center" wrapText="1"/>
    </xf>
    <xf numFmtId="165" fontId="63" fillId="17" borderId="10" xfId="2" applyFont="1" applyFill="1" applyBorder="1" applyAlignment="1">
      <alignment horizontal="center" vertical="center" wrapText="1"/>
    </xf>
    <xf numFmtId="164" fontId="3" fillId="4" borderId="0" xfId="5" applyFill="1" applyBorder="1">
      <alignment horizontal="center" vertical="center"/>
    </xf>
    <xf numFmtId="164" fontId="3" fillId="4" borderId="48" xfId="5" applyFill="1" applyBorder="1">
      <alignment horizontal="center" vertical="center"/>
    </xf>
    <xf numFmtId="165" fontId="39" fillId="41" borderId="10" xfId="2" applyFont="1" applyFill="1" applyBorder="1" applyAlignment="1">
      <alignment horizontal="center" vertical="center" wrapText="1"/>
    </xf>
    <xf numFmtId="165" fontId="32" fillId="41" borderId="10" xfId="2" applyFont="1" applyFill="1" applyBorder="1" applyAlignment="1">
      <alignment horizontal="center" vertical="center" wrapText="1"/>
    </xf>
    <xf numFmtId="0" fontId="9" fillId="0" borderId="10" xfId="3" applyFont="1" applyFill="1" applyBorder="1" applyAlignment="1">
      <alignment horizontal="left" vertical="center"/>
    </xf>
    <xf numFmtId="164" fontId="3" fillId="4" borderId="49" xfId="5" applyFill="1" applyBorder="1">
      <alignment horizontal="center" vertical="center"/>
    </xf>
    <xf numFmtId="164" fontId="3" fillId="10" borderId="0" xfId="5" applyFill="1" applyBorder="1">
      <alignment horizontal="center" vertical="center"/>
    </xf>
    <xf numFmtId="164" fontId="3" fillId="10" borderId="48" xfId="5" applyFill="1" applyBorder="1">
      <alignment horizontal="center" vertical="center"/>
    </xf>
    <xf numFmtId="165" fontId="58" fillId="37" borderId="10" xfId="2" applyFont="1" applyFill="1" applyBorder="1" applyAlignment="1">
      <alignment horizontal="center" vertical="center" wrapText="1"/>
    </xf>
    <xf numFmtId="0" fontId="61" fillId="28" borderId="0" xfId="0" applyFont="1" applyFill="1" applyAlignment="1">
      <alignment horizontal="center" vertical="center" wrapText="1"/>
    </xf>
    <xf numFmtId="165" fontId="40" fillId="19" borderId="10" xfId="2" applyFont="1" applyFill="1" applyBorder="1" applyAlignment="1">
      <alignment horizontal="center" vertical="center" wrapText="1"/>
    </xf>
    <xf numFmtId="164" fontId="3" fillId="10" borderId="0" xfId="5" applyFill="1">
      <alignment horizontal="center" vertical="center"/>
    </xf>
    <xf numFmtId="165" fontId="72" fillId="29" borderId="10" xfId="2" applyFont="1" applyFill="1" applyBorder="1" applyAlignment="1">
      <alignment horizontal="center" vertical="center" wrapText="1"/>
    </xf>
    <xf numFmtId="165" fontId="71" fillId="36" borderId="10" xfId="2" applyFont="1" applyFill="1" applyBorder="1" applyAlignment="1">
      <alignment horizontal="center" vertical="center" wrapText="1"/>
    </xf>
    <xf numFmtId="165" fontId="39" fillId="38" borderId="10" xfId="2" applyFont="1" applyFill="1" applyBorder="1" applyAlignment="1">
      <alignment horizontal="center" vertical="center" wrapText="1"/>
    </xf>
    <xf numFmtId="0" fontId="21" fillId="0" borderId="10" xfId="3" applyFont="1" applyFill="1" applyBorder="1" applyAlignment="1">
      <alignment horizontal="left" vertical="center"/>
    </xf>
    <xf numFmtId="164" fontId="3" fillId="10" borderId="49" xfId="5" applyFill="1" applyBorder="1">
      <alignment horizontal="center" vertical="center"/>
    </xf>
    <xf numFmtId="165" fontId="46" fillId="21" borderId="10" xfId="2" applyFont="1" applyFill="1" applyBorder="1" applyAlignment="1">
      <alignment horizontal="center" vertical="center" wrapText="1"/>
    </xf>
    <xf numFmtId="165" fontId="33" fillId="32" borderId="10" xfId="2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165" fontId="55" fillId="27" borderId="0" xfId="2" applyFont="1" applyFill="1" applyBorder="1" applyAlignment="1">
      <alignment horizontal="center" vertical="center" wrapText="1"/>
    </xf>
    <xf numFmtId="165" fontId="57" fillId="25" borderId="0" xfId="2" applyFont="1" applyFill="1" applyBorder="1" applyAlignment="1">
      <alignment horizontal="center" vertical="center" wrapText="1"/>
    </xf>
    <xf numFmtId="165" fontId="60" fillId="16" borderId="0" xfId="2" applyFont="1" applyFill="1" applyBorder="1" applyAlignment="1">
      <alignment horizontal="center" vertical="center" wrapText="1"/>
    </xf>
    <xf numFmtId="165" fontId="39" fillId="34" borderId="10" xfId="2" applyFont="1" applyFill="1" applyBorder="1" applyAlignment="1">
      <alignment horizontal="center" vertical="center" wrapText="1"/>
    </xf>
    <xf numFmtId="165" fontId="45" fillId="27" borderId="0" xfId="2" applyFont="1" applyFill="1" applyBorder="1" applyAlignment="1">
      <alignment horizontal="center" vertical="center" wrapText="1"/>
    </xf>
    <xf numFmtId="165" fontId="33" fillId="24" borderId="10" xfId="2" applyFont="1" applyFill="1" applyBorder="1" applyAlignment="1">
      <alignment horizontal="center" vertical="center" wrapText="1"/>
    </xf>
    <xf numFmtId="165" fontId="31" fillId="12" borderId="0" xfId="2" applyFont="1" applyFill="1" applyBorder="1" applyAlignment="1">
      <alignment horizontal="center" vertical="center"/>
    </xf>
    <xf numFmtId="165" fontId="51" fillId="0" borderId="10" xfId="2" applyFont="1" applyFill="1" applyBorder="1" applyAlignment="1">
      <alignment horizontal="center" vertical="center" wrapText="1"/>
    </xf>
    <xf numFmtId="165" fontId="33" fillId="27" borderId="10" xfId="2" applyFont="1" applyFill="1" applyBorder="1" applyAlignment="1">
      <alignment horizontal="center" vertical="center" wrapText="1"/>
    </xf>
    <xf numFmtId="165" fontId="69" fillId="27" borderId="10" xfId="2" applyFont="1" applyFill="1" applyBorder="1" applyAlignment="1">
      <alignment horizontal="center" vertical="center" wrapText="1"/>
    </xf>
    <xf numFmtId="165" fontId="52" fillId="27" borderId="10" xfId="2" applyFont="1" applyFill="1" applyBorder="1" applyAlignment="1">
      <alignment horizontal="center" vertical="center" wrapText="1"/>
    </xf>
    <xf numFmtId="165" fontId="51" fillId="44" borderId="10" xfId="2" applyFont="1" applyFill="1" applyBorder="1" applyAlignment="1">
      <alignment horizontal="center" vertical="center" wrapText="1"/>
    </xf>
    <xf numFmtId="165" fontId="73" fillId="0" borderId="10" xfId="2" applyFont="1" applyFill="1" applyBorder="1" applyAlignment="1">
      <alignment horizontal="center" vertical="center" wrapText="1"/>
    </xf>
    <xf numFmtId="165" fontId="69" fillId="0" borderId="10" xfId="2" applyFont="1" applyFill="1" applyBorder="1" applyAlignment="1">
      <alignment vertical="center" wrapText="1"/>
    </xf>
    <xf numFmtId="165" fontId="78" fillId="0" borderId="10" xfId="2" applyFont="1" applyFill="1" applyBorder="1" applyAlignment="1">
      <alignment horizontal="center" vertical="center" wrapText="1"/>
    </xf>
    <xf numFmtId="165" fontId="31" fillId="0" borderId="0" xfId="2" applyFont="1" applyFill="1" applyBorder="1" applyAlignment="1">
      <alignment vertical="center" wrapText="1"/>
    </xf>
    <xf numFmtId="165" fontId="41" fillId="34" borderId="10" xfId="2" applyFont="1" applyFill="1" applyBorder="1" applyAlignment="1">
      <alignment horizontal="center" vertical="center" wrapText="1"/>
    </xf>
    <xf numFmtId="165" fontId="54" fillId="40" borderId="0" xfId="2" applyFont="1" applyFill="1" applyBorder="1" applyAlignment="1">
      <alignment vertical="center" wrapText="1"/>
    </xf>
    <xf numFmtId="165" fontId="70" fillId="46" borderId="0" xfId="2" applyFont="1" applyFill="1" applyBorder="1" applyAlignment="1">
      <alignment horizontal="center" vertical="center" wrapText="1"/>
    </xf>
    <xf numFmtId="165" fontId="31" fillId="12" borderId="0" xfId="2" applyFont="1" applyFill="1" applyBorder="1" applyAlignment="1">
      <alignment vertical="center"/>
    </xf>
    <xf numFmtId="165" fontId="79" fillId="0" borderId="10" xfId="2" applyFont="1" applyFill="1" applyBorder="1" applyAlignment="1">
      <alignment vertical="center" wrapText="1"/>
    </xf>
    <xf numFmtId="165" fontId="45" fillId="0" borderId="10" xfId="2" applyFont="1" applyFill="1" applyBorder="1" applyAlignment="1">
      <alignment vertical="center" wrapText="1"/>
    </xf>
    <xf numFmtId="165" fontId="37" fillId="23" borderId="0" xfId="2" applyFont="1" applyFill="1" applyBorder="1" applyAlignment="1">
      <alignment horizontal="center" vertical="center" wrapText="1"/>
    </xf>
    <xf numFmtId="165" fontId="33" fillId="0" borderId="0" xfId="2" applyFont="1" applyFill="1" applyBorder="1" applyAlignment="1">
      <alignment vertical="center" wrapText="1"/>
    </xf>
  </cellXfs>
  <cellStyles count="7">
    <cellStyle name="Čísla dní" xfId="2" xr:uid="{00000000-0005-0000-0000-000000000000}"/>
    <cellStyle name="Dni v týždni" xfId="1" xr:uid="{00000000-0005-0000-0000-000001000000}"/>
    <cellStyle name="HlavičkyDní" xfId="5" xr:uid="{00000000-0005-0000-0000-000002000000}"/>
    <cellStyle name="Normálna" xfId="0" builtinId="0" customBuiltin="1"/>
    <cellStyle name="OznačeniaVstupu" xfId="6" xr:uid="{00000000-0005-0000-0000-000004000000}"/>
    <cellStyle name="Poznámky" xfId="4" xr:uid="{00000000-0005-0000-0000-000005000000}"/>
    <cellStyle name="Vstup" xfId="3" builtinId="20" customBuiltin="1"/>
  </cellStyles>
  <dxfs count="485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ill>
        <patternFill>
          <bgColor theme="9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6"/>
        </patternFill>
      </fill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5"/>
        </patternFill>
      </fill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8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7" tint="-0.499984740745262"/>
        </patternFill>
      </fill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34998626667073579"/>
      </font>
    </dxf>
    <dxf>
      <fill>
        <patternFill>
          <bgColor theme="7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6" tint="-0.499984740745262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ill>
        <patternFill>
          <bgColor theme="7" tint="-0.499984740745262"/>
        </patternFill>
      </fill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4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ill>
        <patternFill>
          <bgColor theme="9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ill>
        <patternFill>
          <bgColor theme="5"/>
        </patternFill>
      </fill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6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CC6600"/>
      <color rgb="FF00FFFF"/>
      <color rgb="FF99FFCC"/>
      <color rgb="FF9900FF"/>
      <color rgb="FFFF00FF"/>
      <color rgb="FF00FF00"/>
      <color rgb="FF99CC00"/>
      <color rgb="FF00CC66"/>
      <color rgb="FFFF33CC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79" name="Mesiac 1" descr="Žltozelená tvár medvedíka" title="Navigačné tlačidlo mesiaca 1">
          <a:hlinkClick xmlns:r="http://schemas.openxmlformats.org/officeDocument/2006/relationships" r:id="rId1" tooltip="Kliknutím zobrazíte mesiac 1"/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GrpSpPr/>
      </xdr:nvGrpSpPr>
      <xdr:grpSpPr>
        <a:xfrm>
          <a:off x="9884833" y="293688"/>
          <a:ext cx="400050" cy="295275"/>
          <a:chOff x="9896475" y="300038"/>
          <a:chExt cx="400050" cy="295275"/>
        </a:xfrm>
      </xdr:grpSpPr>
      <xdr:sp macro="" textlink="">
        <xdr:nvSpPr>
          <xdr:cNvPr id="80" name="Voľný tvar 5" descr="„“" title="Navigácia mesiaca 1">
            <a:hlinkClick xmlns:r="http://schemas.openxmlformats.org/officeDocument/2006/relationships" r:id="rId1" tooltip="Zobraziť mesiac č. 1"/>
            <a:extLst>
              <a:ext uri="{FF2B5EF4-FFF2-40B4-BE49-F238E27FC236}">
                <a16:creationId xmlns:a16="http://schemas.microsoft.com/office/drawing/2014/main" id="{00000000-0008-0000-0000-000050000000}"/>
              </a:ext>
            </a:extLst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1" name="Voľný tvar 6">
            <a:extLst>
              <a:ext uri="{FF2B5EF4-FFF2-40B4-BE49-F238E27FC236}">
                <a16:creationId xmlns:a16="http://schemas.microsoft.com/office/drawing/2014/main" id="{00000000-0008-0000-0000-000051000000}"/>
              </a:ext>
            </a:extLst>
          </xdr:cNvPr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2" name="Voľný tvar 7">
            <a:extLst>
              <a:ext uri="{FF2B5EF4-FFF2-40B4-BE49-F238E27FC236}">
                <a16:creationId xmlns:a16="http://schemas.microsoft.com/office/drawing/2014/main" id="{00000000-0008-0000-0000-000052000000}"/>
              </a:ext>
            </a:extLst>
          </xdr:cNvPr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3" name="Voľný tvar 8">
            <a:extLst>
              <a:ext uri="{FF2B5EF4-FFF2-40B4-BE49-F238E27FC236}">
                <a16:creationId xmlns:a16="http://schemas.microsoft.com/office/drawing/2014/main" id="{00000000-0008-0000-0000-000053000000}"/>
              </a:ext>
            </a:extLst>
          </xdr:cNvPr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4" name="Voľný tvar 9">
            <a:extLst>
              <a:ext uri="{FF2B5EF4-FFF2-40B4-BE49-F238E27FC236}">
                <a16:creationId xmlns:a16="http://schemas.microsoft.com/office/drawing/2014/main" id="{00000000-0008-0000-0000-000054000000}"/>
              </a:ext>
            </a:extLst>
          </xdr:cNvPr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85" name="Mesiac 2" descr="Oranžová tvár medvedíka" title="Navigačné tlačidlo mesiaca 2">
          <a:hlinkClick xmlns:r="http://schemas.openxmlformats.org/officeDocument/2006/relationships" r:id="rId2" tooltip="Kliknutím zobrazíte mesiac 2"/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GrpSpPr/>
      </xdr:nvGrpSpPr>
      <xdr:grpSpPr>
        <a:xfrm>
          <a:off x="10427758" y="293688"/>
          <a:ext cx="400050" cy="295275"/>
          <a:chOff x="10439400" y="300038"/>
          <a:chExt cx="400050" cy="295275"/>
        </a:xfrm>
      </xdr:grpSpPr>
      <xdr:sp macro="" textlink="">
        <xdr:nvSpPr>
          <xdr:cNvPr id="86" name="Voľný tvar 10">
            <a:hlinkClick xmlns:r="http://schemas.openxmlformats.org/officeDocument/2006/relationships" r:id="rId2" tooltip="Zobraziť mesiac č. 2"/>
            <a:extLst>
              <a:ext uri="{FF2B5EF4-FFF2-40B4-BE49-F238E27FC236}">
                <a16:creationId xmlns:a16="http://schemas.microsoft.com/office/drawing/2014/main" id="{00000000-0008-0000-0000-000056000000}"/>
              </a:ext>
            </a:extLst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7" name="Voľný tvar 11">
            <a:extLst>
              <a:ext uri="{FF2B5EF4-FFF2-40B4-BE49-F238E27FC236}">
                <a16:creationId xmlns:a16="http://schemas.microsoft.com/office/drawing/2014/main" id="{00000000-0008-0000-0000-000057000000}"/>
              </a:ext>
            </a:extLst>
          </xdr:cNvPr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8" name="Voľný tvar 12">
            <a:extLst>
              <a:ext uri="{FF2B5EF4-FFF2-40B4-BE49-F238E27FC236}">
                <a16:creationId xmlns:a16="http://schemas.microsoft.com/office/drawing/2014/main" id="{00000000-0008-0000-0000-000058000000}"/>
              </a:ext>
            </a:extLst>
          </xdr:cNvPr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9" name="Voľný tvar 13">
            <a:extLst>
              <a:ext uri="{FF2B5EF4-FFF2-40B4-BE49-F238E27FC236}">
                <a16:creationId xmlns:a16="http://schemas.microsoft.com/office/drawing/2014/main" id="{00000000-0008-0000-0000-000059000000}"/>
              </a:ext>
            </a:extLst>
          </xdr:cNvPr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90" name="Voľný tvar 14">
            <a:extLst>
              <a:ext uri="{FF2B5EF4-FFF2-40B4-BE49-F238E27FC236}">
                <a16:creationId xmlns:a16="http://schemas.microsoft.com/office/drawing/2014/main" id="{00000000-0008-0000-0000-00005A000000}"/>
              </a:ext>
            </a:extLst>
          </xdr:cNvPr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91" name="Mesiac 3" descr="Ružová tvár medvedíka" title="Navigačné tlačidlo mesiaca 3">
          <a:hlinkClick xmlns:r="http://schemas.openxmlformats.org/officeDocument/2006/relationships" r:id="rId3" tooltip="Kliknutím zobrazíte mesiac 3"/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GrpSpPr/>
      </xdr:nvGrpSpPr>
      <xdr:grpSpPr>
        <a:xfrm>
          <a:off x="10970683" y="293688"/>
          <a:ext cx="400050" cy="295275"/>
          <a:chOff x="10982325" y="300038"/>
          <a:chExt cx="400050" cy="295275"/>
        </a:xfrm>
      </xdr:grpSpPr>
      <xdr:sp macro="" textlink="">
        <xdr:nvSpPr>
          <xdr:cNvPr id="92" name="Voľný tvar 15">
            <a:hlinkClick xmlns:r="http://schemas.openxmlformats.org/officeDocument/2006/relationships" r:id="rId3" tooltip="Zobraziť mesiac č. 3"/>
            <a:extLst>
              <a:ext uri="{FF2B5EF4-FFF2-40B4-BE49-F238E27FC236}">
                <a16:creationId xmlns:a16="http://schemas.microsoft.com/office/drawing/2014/main" id="{00000000-0008-0000-0000-00005C000000}"/>
              </a:ext>
            </a:extLst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93" name="Voľný tvar 16">
            <a:extLst>
              <a:ext uri="{FF2B5EF4-FFF2-40B4-BE49-F238E27FC236}">
                <a16:creationId xmlns:a16="http://schemas.microsoft.com/office/drawing/2014/main" id="{00000000-0008-0000-0000-00005D000000}"/>
              </a:ext>
            </a:extLst>
          </xdr:cNvPr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94" name="Voľný tvar 17">
            <a:extLst>
              <a:ext uri="{FF2B5EF4-FFF2-40B4-BE49-F238E27FC236}">
                <a16:creationId xmlns:a16="http://schemas.microsoft.com/office/drawing/2014/main" id="{00000000-0008-0000-0000-00005E000000}"/>
              </a:ext>
            </a:extLst>
          </xdr:cNvPr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95" name="Voľný tvar 18">
            <a:extLst>
              <a:ext uri="{FF2B5EF4-FFF2-40B4-BE49-F238E27FC236}">
                <a16:creationId xmlns:a16="http://schemas.microsoft.com/office/drawing/2014/main" id="{00000000-0008-0000-0000-00005F000000}"/>
              </a:ext>
            </a:extLst>
          </xdr:cNvPr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96" name="Voľný tvar 19">
            <a:extLst>
              <a:ext uri="{FF2B5EF4-FFF2-40B4-BE49-F238E27FC236}">
                <a16:creationId xmlns:a16="http://schemas.microsoft.com/office/drawing/2014/main" id="{00000000-0008-0000-0000-000060000000}"/>
              </a:ext>
            </a:extLst>
          </xdr:cNvPr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97" name="Mesiac 4" descr="Červená tvár medvedíka" title="Navigačné tlačidlo mesiaca 4">
          <a:hlinkClick xmlns:r="http://schemas.openxmlformats.org/officeDocument/2006/relationships" r:id="rId4" tooltip="Kliknutím zobrazíte mesiac 4"/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GrpSpPr/>
      </xdr:nvGrpSpPr>
      <xdr:grpSpPr>
        <a:xfrm>
          <a:off x="11513608" y="293688"/>
          <a:ext cx="400050" cy="295275"/>
          <a:chOff x="11525250" y="300038"/>
          <a:chExt cx="400050" cy="295275"/>
        </a:xfrm>
      </xdr:grpSpPr>
      <xdr:sp macro="" textlink="">
        <xdr:nvSpPr>
          <xdr:cNvPr id="98" name="Voľný tvar 20">
            <a:hlinkClick xmlns:r="http://schemas.openxmlformats.org/officeDocument/2006/relationships" r:id="rId4" tooltip="Zobraziť mesiac č. 4"/>
            <a:extLst>
              <a:ext uri="{FF2B5EF4-FFF2-40B4-BE49-F238E27FC236}">
                <a16:creationId xmlns:a16="http://schemas.microsoft.com/office/drawing/2014/main" id="{00000000-0008-0000-0000-000062000000}"/>
              </a:ext>
            </a:extLst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99" name="Voľný tvar 21">
            <a:extLst>
              <a:ext uri="{FF2B5EF4-FFF2-40B4-BE49-F238E27FC236}">
                <a16:creationId xmlns:a16="http://schemas.microsoft.com/office/drawing/2014/main" id="{00000000-0008-0000-0000-000063000000}"/>
              </a:ext>
            </a:extLst>
          </xdr:cNvPr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0" name="Voľný tvar 22">
            <a:extLst>
              <a:ext uri="{FF2B5EF4-FFF2-40B4-BE49-F238E27FC236}">
                <a16:creationId xmlns:a16="http://schemas.microsoft.com/office/drawing/2014/main" id="{00000000-0008-0000-0000-000064000000}"/>
              </a:ext>
            </a:extLst>
          </xdr:cNvPr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1" name="Voľný tvar 23">
            <a:extLst>
              <a:ext uri="{FF2B5EF4-FFF2-40B4-BE49-F238E27FC236}">
                <a16:creationId xmlns:a16="http://schemas.microsoft.com/office/drawing/2014/main" id="{00000000-0008-0000-0000-000065000000}"/>
              </a:ext>
            </a:extLst>
          </xdr:cNvPr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2" name="Voľný tvar 24">
            <a:extLst>
              <a:ext uri="{FF2B5EF4-FFF2-40B4-BE49-F238E27FC236}">
                <a16:creationId xmlns:a16="http://schemas.microsoft.com/office/drawing/2014/main" id="{00000000-0008-0000-0000-000066000000}"/>
              </a:ext>
            </a:extLst>
          </xdr:cNvPr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103" name="Mesiac 5" descr="Modrá tvár medvedíka" title="Navigačné tlačidlo mesiaca 5">
          <a:hlinkClick xmlns:r="http://schemas.openxmlformats.org/officeDocument/2006/relationships" r:id="rId5" tooltip="Kliknutím zobrazíte mesiac 5"/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GrpSpPr/>
      </xdr:nvGrpSpPr>
      <xdr:grpSpPr>
        <a:xfrm>
          <a:off x="12056533" y="293688"/>
          <a:ext cx="400050" cy="295275"/>
          <a:chOff x="12068175" y="300038"/>
          <a:chExt cx="400050" cy="295275"/>
        </a:xfrm>
      </xdr:grpSpPr>
      <xdr:sp macro="" textlink="">
        <xdr:nvSpPr>
          <xdr:cNvPr id="104" name="Voľný tvar 25">
            <a:hlinkClick xmlns:r="http://schemas.openxmlformats.org/officeDocument/2006/relationships" r:id="rId5" tooltip="Zobraziť mesiac č. 5"/>
            <a:extLst>
              <a:ext uri="{FF2B5EF4-FFF2-40B4-BE49-F238E27FC236}">
                <a16:creationId xmlns:a16="http://schemas.microsoft.com/office/drawing/2014/main" id="{00000000-0008-0000-0000-000068000000}"/>
              </a:ext>
            </a:extLst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" name="Voľný tvar 26">
            <a:extLst>
              <a:ext uri="{FF2B5EF4-FFF2-40B4-BE49-F238E27FC236}">
                <a16:creationId xmlns:a16="http://schemas.microsoft.com/office/drawing/2014/main" id="{00000000-0008-0000-0000-000069000000}"/>
              </a:ext>
            </a:extLst>
          </xdr:cNvPr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" name="Voľný tvar 27">
            <a:extLst>
              <a:ext uri="{FF2B5EF4-FFF2-40B4-BE49-F238E27FC236}">
                <a16:creationId xmlns:a16="http://schemas.microsoft.com/office/drawing/2014/main" id="{00000000-0008-0000-0000-00006A000000}"/>
              </a:ext>
            </a:extLst>
          </xdr:cNvPr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7" name="Voľný tvar 28">
            <a:extLst>
              <a:ext uri="{FF2B5EF4-FFF2-40B4-BE49-F238E27FC236}">
                <a16:creationId xmlns:a16="http://schemas.microsoft.com/office/drawing/2014/main" id="{00000000-0008-0000-0000-00006B000000}"/>
              </a:ext>
            </a:extLst>
          </xdr:cNvPr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" name="Voľný tvar 29">
            <a:extLst>
              <a:ext uri="{FF2B5EF4-FFF2-40B4-BE49-F238E27FC236}">
                <a16:creationId xmlns:a16="http://schemas.microsoft.com/office/drawing/2014/main" id="{00000000-0008-0000-0000-00006C000000}"/>
              </a:ext>
            </a:extLst>
          </xdr:cNvPr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109" name="Mesiac 6" descr="Zelená tvár medvedíka" title="Navigačné tlačidlo mesiaca 6">
          <a:hlinkClick xmlns:r="http://schemas.openxmlformats.org/officeDocument/2006/relationships" r:id="rId6" tooltip="Kliknutím zobrazíte mesiac 6"/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GrpSpPr/>
      </xdr:nvGrpSpPr>
      <xdr:grpSpPr>
        <a:xfrm>
          <a:off x="12599458" y="293688"/>
          <a:ext cx="400050" cy="295275"/>
          <a:chOff x="12611100" y="300038"/>
          <a:chExt cx="400050" cy="295275"/>
        </a:xfrm>
      </xdr:grpSpPr>
      <xdr:sp macro="" textlink="">
        <xdr:nvSpPr>
          <xdr:cNvPr id="110" name="Voľný tvar 30">
            <a:hlinkClick xmlns:r="http://schemas.openxmlformats.org/officeDocument/2006/relationships" r:id="rId6" tooltip="Zobraziť mesiac č. 6"/>
            <a:extLst>
              <a:ext uri="{FF2B5EF4-FFF2-40B4-BE49-F238E27FC236}">
                <a16:creationId xmlns:a16="http://schemas.microsoft.com/office/drawing/2014/main" id="{00000000-0008-0000-0000-00006E000000}"/>
              </a:ext>
            </a:extLst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" name="Voľný tvar 31">
            <a:extLst>
              <a:ext uri="{FF2B5EF4-FFF2-40B4-BE49-F238E27FC236}">
                <a16:creationId xmlns:a16="http://schemas.microsoft.com/office/drawing/2014/main" id="{00000000-0008-0000-0000-00006F000000}"/>
              </a:ext>
            </a:extLst>
          </xdr:cNvPr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" name="Voľný tvar 32">
            <a:extLst>
              <a:ext uri="{FF2B5EF4-FFF2-40B4-BE49-F238E27FC236}">
                <a16:creationId xmlns:a16="http://schemas.microsoft.com/office/drawing/2014/main" id="{00000000-0008-0000-0000-000070000000}"/>
              </a:ext>
            </a:extLst>
          </xdr:cNvPr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" name="Voľný tvar 33">
            <a:extLst>
              <a:ext uri="{FF2B5EF4-FFF2-40B4-BE49-F238E27FC236}">
                <a16:creationId xmlns:a16="http://schemas.microsoft.com/office/drawing/2014/main" id="{00000000-0008-0000-0000-000071000000}"/>
              </a:ext>
            </a:extLst>
          </xdr:cNvPr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4" name="Voľný tvar 34">
            <a:extLst>
              <a:ext uri="{FF2B5EF4-FFF2-40B4-BE49-F238E27FC236}">
                <a16:creationId xmlns:a16="http://schemas.microsoft.com/office/drawing/2014/main" id="{00000000-0008-0000-0000-000072000000}"/>
              </a:ext>
            </a:extLst>
          </xdr:cNvPr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115" name="Mesiac 7" descr="Svetlomodrá tvár medvedíka" title="Navigačné tlačidlo mesiaca 7">
          <a:hlinkClick xmlns:r="http://schemas.openxmlformats.org/officeDocument/2006/relationships" r:id="rId7" tooltip="Kliknutím zobrazíte mesiac 7"/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GrpSpPr/>
      </xdr:nvGrpSpPr>
      <xdr:grpSpPr>
        <a:xfrm>
          <a:off x="9884833" y="750888"/>
          <a:ext cx="400050" cy="296333"/>
          <a:chOff x="9896475" y="757238"/>
          <a:chExt cx="400050" cy="295275"/>
        </a:xfrm>
      </xdr:grpSpPr>
      <xdr:sp macro="" textlink="">
        <xdr:nvSpPr>
          <xdr:cNvPr id="116" name="Voľný tvar 35">
            <a:hlinkClick xmlns:r="http://schemas.openxmlformats.org/officeDocument/2006/relationships" r:id="rId7" tooltip="Zobraziť mesiac č. 7"/>
            <a:extLst>
              <a:ext uri="{FF2B5EF4-FFF2-40B4-BE49-F238E27FC236}">
                <a16:creationId xmlns:a16="http://schemas.microsoft.com/office/drawing/2014/main" id="{00000000-0008-0000-0000-000074000000}"/>
              </a:ext>
            </a:extLst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7" name="Voľný tvar 36">
            <a:extLst>
              <a:ext uri="{FF2B5EF4-FFF2-40B4-BE49-F238E27FC236}">
                <a16:creationId xmlns:a16="http://schemas.microsoft.com/office/drawing/2014/main" id="{00000000-0008-0000-0000-000075000000}"/>
              </a:ext>
            </a:extLst>
          </xdr:cNvPr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8" name="Voľný tvar 37">
            <a:extLst>
              <a:ext uri="{FF2B5EF4-FFF2-40B4-BE49-F238E27FC236}">
                <a16:creationId xmlns:a16="http://schemas.microsoft.com/office/drawing/2014/main" id="{00000000-0008-0000-0000-000076000000}"/>
              </a:ext>
            </a:extLst>
          </xdr:cNvPr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9" name="Voľný tvar 38">
            <a:extLst>
              <a:ext uri="{FF2B5EF4-FFF2-40B4-BE49-F238E27FC236}">
                <a16:creationId xmlns:a16="http://schemas.microsoft.com/office/drawing/2014/main" id="{00000000-0008-0000-0000-000077000000}"/>
              </a:ext>
            </a:extLst>
          </xdr:cNvPr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20" name="Voľný tvar 39">
            <a:extLst>
              <a:ext uri="{FF2B5EF4-FFF2-40B4-BE49-F238E27FC236}">
                <a16:creationId xmlns:a16="http://schemas.microsoft.com/office/drawing/2014/main" id="{00000000-0008-0000-0000-000078000000}"/>
              </a:ext>
            </a:extLst>
          </xdr:cNvPr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121" name="Mesiac 8" descr="Modrá tvár medvedíka" title="Navigačné tlačidlo mesiaca 8">
          <a:hlinkClick xmlns:r="http://schemas.openxmlformats.org/officeDocument/2006/relationships" r:id="rId8" tooltip="Kliknutím zobrazíte mesiac 8"/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GrpSpPr/>
      </xdr:nvGrpSpPr>
      <xdr:grpSpPr>
        <a:xfrm>
          <a:off x="10427758" y="750888"/>
          <a:ext cx="400050" cy="296333"/>
          <a:chOff x="10439400" y="757238"/>
          <a:chExt cx="400050" cy="295275"/>
        </a:xfrm>
      </xdr:grpSpPr>
      <xdr:sp macro="" textlink="">
        <xdr:nvSpPr>
          <xdr:cNvPr id="122" name="Voľný tvar 40">
            <a:hlinkClick xmlns:r="http://schemas.openxmlformats.org/officeDocument/2006/relationships" r:id="rId8" tooltip="Zobraziť mesiac č. 8"/>
            <a:extLst>
              <a:ext uri="{FF2B5EF4-FFF2-40B4-BE49-F238E27FC236}">
                <a16:creationId xmlns:a16="http://schemas.microsoft.com/office/drawing/2014/main" id="{00000000-0008-0000-0000-00007A000000}"/>
              </a:ext>
            </a:extLst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23" name="Voľný tvar 41">
            <a:extLst>
              <a:ext uri="{FF2B5EF4-FFF2-40B4-BE49-F238E27FC236}">
                <a16:creationId xmlns:a16="http://schemas.microsoft.com/office/drawing/2014/main" id="{00000000-0008-0000-0000-00007B000000}"/>
              </a:ext>
            </a:extLst>
          </xdr:cNvPr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24" name="Voľný tvar 42">
            <a:extLst>
              <a:ext uri="{FF2B5EF4-FFF2-40B4-BE49-F238E27FC236}">
                <a16:creationId xmlns:a16="http://schemas.microsoft.com/office/drawing/2014/main" id="{00000000-0008-0000-0000-00007C000000}"/>
              </a:ext>
            </a:extLst>
          </xdr:cNvPr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25" name="Voľný tvar 43">
            <a:extLst>
              <a:ext uri="{FF2B5EF4-FFF2-40B4-BE49-F238E27FC236}">
                <a16:creationId xmlns:a16="http://schemas.microsoft.com/office/drawing/2014/main" id="{00000000-0008-0000-0000-00007D000000}"/>
              </a:ext>
            </a:extLst>
          </xdr:cNvPr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26" name="Voľný tvar 44">
            <a:extLst>
              <a:ext uri="{FF2B5EF4-FFF2-40B4-BE49-F238E27FC236}">
                <a16:creationId xmlns:a16="http://schemas.microsoft.com/office/drawing/2014/main" id="{00000000-0008-0000-0000-00007E000000}"/>
              </a:ext>
            </a:extLst>
          </xdr:cNvPr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127" name="Mesiac 9" descr="Fialová tvár medvedíka" title="Navigačné tlačidlo mesiaca 9">
          <a:hlinkClick xmlns:r="http://schemas.openxmlformats.org/officeDocument/2006/relationships" r:id="rId9" tooltip="Kliknutím zobrazíte mesiac 9"/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GrpSpPr/>
      </xdr:nvGrpSpPr>
      <xdr:grpSpPr>
        <a:xfrm>
          <a:off x="10970683" y="750888"/>
          <a:ext cx="400050" cy="296333"/>
          <a:chOff x="10982325" y="757238"/>
          <a:chExt cx="400050" cy="295275"/>
        </a:xfrm>
      </xdr:grpSpPr>
      <xdr:sp macro="" textlink="">
        <xdr:nvSpPr>
          <xdr:cNvPr id="128" name="Voľný tvar 45">
            <a:hlinkClick xmlns:r="http://schemas.openxmlformats.org/officeDocument/2006/relationships" r:id="rId9" tooltip="Zobraziť mesiac č. 9"/>
            <a:extLst>
              <a:ext uri="{FF2B5EF4-FFF2-40B4-BE49-F238E27FC236}">
                <a16:creationId xmlns:a16="http://schemas.microsoft.com/office/drawing/2014/main" id="{00000000-0008-0000-0000-000080000000}"/>
              </a:ext>
            </a:extLst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29" name="Voľný tvar 46">
            <a:extLst>
              <a:ext uri="{FF2B5EF4-FFF2-40B4-BE49-F238E27FC236}">
                <a16:creationId xmlns:a16="http://schemas.microsoft.com/office/drawing/2014/main" id="{00000000-0008-0000-0000-000081000000}"/>
              </a:ext>
            </a:extLst>
          </xdr:cNvPr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0" name="Voľný tvar 47">
            <a:extLst>
              <a:ext uri="{FF2B5EF4-FFF2-40B4-BE49-F238E27FC236}">
                <a16:creationId xmlns:a16="http://schemas.microsoft.com/office/drawing/2014/main" id="{00000000-0008-0000-0000-000082000000}"/>
              </a:ext>
            </a:extLst>
          </xdr:cNvPr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1" name="Voľný tvar 48">
            <a:extLst>
              <a:ext uri="{FF2B5EF4-FFF2-40B4-BE49-F238E27FC236}">
                <a16:creationId xmlns:a16="http://schemas.microsoft.com/office/drawing/2014/main" id="{00000000-0008-0000-0000-000083000000}"/>
              </a:ext>
            </a:extLst>
          </xdr:cNvPr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2" name="Voľný tvar 49">
            <a:extLst>
              <a:ext uri="{FF2B5EF4-FFF2-40B4-BE49-F238E27FC236}">
                <a16:creationId xmlns:a16="http://schemas.microsoft.com/office/drawing/2014/main" id="{00000000-0008-0000-0000-000084000000}"/>
              </a:ext>
            </a:extLst>
          </xdr:cNvPr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133" name="Mesiac 10" descr="Oranžová tvár medvedíka" title="Navigačné tlačidlo mesiaca 10">
          <a:hlinkClick xmlns:r="http://schemas.openxmlformats.org/officeDocument/2006/relationships" r:id="rId10" tooltip="Kliknutím zobrazíte mesiac 10"/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GrpSpPr/>
      </xdr:nvGrpSpPr>
      <xdr:grpSpPr>
        <a:xfrm>
          <a:off x="11513608" y="750888"/>
          <a:ext cx="400050" cy="296333"/>
          <a:chOff x="11525250" y="757238"/>
          <a:chExt cx="400050" cy="295275"/>
        </a:xfrm>
      </xdr:grpSpPr>
      <xdr:sp macro="" textlink="">
        <xdr:nvSpPr>
          <xdr:cNvPr id="134" name="Voľný tvar 50">
            <a:hlinkClick xmlns:r="http://schemas.openxmlformats.org/officeDocument/2006/relationships" r:id="rId10" tooltip="Zobraziť mesiac č. 10"/>
            <a:extLst>
              <a:ext uri="{FF2B5EF4-FFF2-40B4-BE49-F238E27FC236}">
                <a16:creationId xmlns:a16="http://schemas.microsoft.com/office/drawing/2014/main" id="{00000000-0008-0000-0000-000086000000}"/>
              </a:ext>
            </a:extLst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5" name="Voľný tvar 51">
            <a:extLst>
              <a:ext uri="{FF2B5EF4-FFF2-40B4-BE49-F238E27FC236}">
                <a16:creationId xmlns:a16="http://schemas.microsoft.com/office/drawing/2014/main" id="{00000000-0008-0000-0000-000087000000}"/>
              </a:ext>
            </a:extLst>
          </xdr:cNvPr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6" name="Voľný tvar 52">
            <a:extLst>
              <a:ext uri="{FF2B5EF4-FFF2-40B4-BE49-F238E27FC236}">
                <a16:creationId xmlns:a16="http://schemas.microsoft.com/office/drawing/2014/main" id="{00000000-0008-0000-0000-000088000000}"/>
              </a:ext>
            </a:extLst>
          </xdr:cNvPr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7" name="Voľný tvar 53">
            <a:extLst>
              <a:ext uri="{FF2B5EF4-FFF2-40B4-BE49-F238E27FC236}">
                <a16:creationId xmlns:a16="http://schemas.microsoft.com/office/drawing/2014/main" id="{00000000-0008-0000-0000-000089000000}"/>
              </a:ext>
            </a:extLst>
          </xdr:cNvPr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8" name="Voľný tvar 54">
            <a:extLst>
              <a:ext uri="{FF2B5EF4-FFF2-40B4-BE49-F238E27FC236}">
                <a16:creationId xmlns:a16="http://schemas.microsoft.com/office/drawing/2014/main" id="{00000000-0008-0000-0000-00008A000000}"/>
              </a:ext>
            </a:extLst>
          </xdr:cNvPr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139" name="Mesiac 11" descr="Žltozelená tvár medvedíka" title="Navigačné tlačidlo mesiaca 11">
          <a:hlinkClick xmlns:r="http://schemas.openxmlformats.org/officeDocument/2006/relationships" r:id="rId11" tooltip="Kliknutím zobrazíte mesiac 11"/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GrpSpPr/>
      </xdr:nvGrpSpPr>
      <xdr:grpSpPr>
        <a:xfrm>
          <a:off x="12056533" y="750888"/>
          <a:ext cx="400050" cy="296333"/>
          <a:chOff x="12068175" y="757238"/>
          <a:chExt cx="400050" cy="295275"/>
        </a:xfrm>
      </xdr:grpSpPr>
      <xdr:sp macro="" textlink="">
        <xdr:nvSpPr>
          <xdr:cNvPr id="140" name="Voľný tvar 55">
            <a:hlinkClick xmlns:r="http://schemas.openxmlformats.org/officeDocument/2006/relationships" r:id="rId11" tooltip="Zobraziť mesiac č. 11"/>
            <a:extLst>
              <a:ext uri="{FF2B5EF4-FFF2-40B4-BE49-F238E27FC236}">
                <a16:creationId xmlns:a16="http://schemas.microsoft.com/office/drawing/2014/main" id="{00000000-0008-0000-0000-00008C000000}"/>
              </a:ext>
            </a:extLst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1" name="Voľný tvar 56">
            <a:extLst>
              <a:ext uri="{FF2B5EF4-FFF2-40B4-BE49-F238E27FC236}">
                <a16:creationId xmlns:a16="http://schemas.microsoft.com/office/drawing/2014/main" id="{00000000-0008-0000-0000-00008D000000}"/>
              </a:ext>
            </a:extLst>
          </xdr:cNvPr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2" name="Voľný tvar 57">
            <a:extLst>
              <a:ext uri="{FF2B5EF4-FFF2-40B4-BE49-F238E27FC236}">
                <a16:creationId xmlns:a16="http://schemas.microsoft.com/office/drawing/2014/main" id="{00000000-0008-0000-0000-00008E000000}"/>
              </a:ext>
            </a:extLst>
          </xdr:cNvPr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3" name="Voľný tvar 58">
            <a:extLst>
              <a:ext uri="{FF2B5EF4-FFF2-40B4-BE49-F238E27FC236}">
                <a16:creationId xmlns:a16="http://schemas.microsoft.com/office/drawing/2014/main" id="{00000000-0008-0000-0000-00008F000000}"/>
              </a:ext>
            </a:extLst>
          </xdr:cNvPr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4" name="Voľný tvar 59">
            <a:extLst>
              <a:ext uri="{FF2B5EF4-FFF2-40B4-BE49-F238E27FC236}">
                <a16:creationId xmlns:a16="http://schemas.microsoft.com/office/drawing/2014/main" id="{00000000-0008-0000-0000-000090000000}"/>
              </a:ext>
            </a:extLst>
          </xdr:cNvPr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145" name="Mesiac 12" descr="Ružová tvár medvedíka" title="Navigačné tlačidlo mesiaca 12">
          <a:hlinkClick xmlns:r="http://schemas.openxmlformats.org/officeDocument/2006/relationships" r:id="rId12" tooltip="Kliknutím zobrazíte mesiac 12"/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GrpSpPr/>
      </xdr:nvGrpSpPr>
      <xdr:grpSpPr>
        <a:xfrm>
          <a:off x="12599458" y="750888"/>
          <a:ext cx="400050" cy="296333"/>
          <a:chOff x="12611100" y="757238"/>
          <a:chExt cx="400050" cy="295275"/>
        </a:xfrm>
      </xdr:grpSpPr>
      <xdr:sp macro="" textlink="">
        <xdr:nvSpPr>
          <xdr:cNvPr id="146" name="Voľný tvar 60">
            <a:hlinkClick xmlns:r="http://schemas.openxmlformats.org/officeDocument/2006/relationships" r:id="rId12" tooltip="Zobraziť mesiac č. 12"/>
            <a:extLst>
              <a:ext uri="{FF2B5EF4-FFF2-40B4-BE49-F238E27FC236}">
                <a16:creationId xmlns:a16="http://schemas.microsoft.com/office/drawing/2014/main" id="{00000000-0008-0000-0000-000092000000}"/>
              </a:ext>
            </a:extLst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7" name="Voľný tvar 61">
            <a:extLst>
              <a:ext uri="{FF2B5EF4-FFF2-40B4-BE49-F238E27FC236}">
                <a16:creationId xmlns:a16="http://schemas.microsoft.com/office/drawing/2014/main" id="{00000000-0008-0000-0000-000093000000}"/>
              </a:ext>
            </a:extLst>
          </xdr:cNvPr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" name="Voľný tvar 62">
            <a:extLst>
              <a:ext uri="{FF2B5EF4-FFF2-40B4-BE49-F238E27FC236}">
                <a16:creationId xmlns:a16="http://schemas.microsoft.com/office/drawing/2014/main" id="{00000000-0008-0000-0000-000094000000}"/>
              </a:ext>
            </a:extLst>
          </xdr:cNvPr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" name="Voľný tvar 63">
            <a:extLst>
              <a:ext uri="{FF2B5EF4-FFF2-40B4-BE49-F238E27FC236}">
                <a16:creationId xmlns:a16="http://schemas.microsoft.com/office/drawing/2014/main" id="{00000000-0008-0000-0000-000095000000}"/>
              </a:ext>
            </a:extLst>
          </xdr:cNvPr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" name="Voľný tvar 64">
            <a:extLst>
              <a:ext uri="{FF2B5EF4-FFF2-40B4-BE49-F238E27FC236}">
                <a16:creationId xmlns:a16="http://schemas.microsoft.com/office/drawing/2014/main" id="{00000000-0008-0000-0000-000096000000}"/>
              </a:ext>
            </a:extLst>
          </xdr:cNvPr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19</xdr:col>
      <xdr:colOff>304799</xdr:colOff>
      <xdr:row>1</xdr:row>
      <xdr:rowOff>19050</xdr:rowOff>
    </xdr:from>
    <xdr:to>
      <xdr:col>24</xdr:col>
      <xdr:colOff>533400</xdr:colOff>
      <xdr:row>3</xdr:row>
      <xdr:rowOff>123825</xdr:rowOff>
    </xdr:to>
    <xdr:sp macro="" textlink="">
      <xdr:nvSpPr>
        <xdr:cNvPr id="18" name="Obdĺžniková bublina 17" descr="Kalendár si môžete prispôsobiť zmenou začiatočného mesiaca, roka a dňa v týždni v bunkách B2, J2 a O2." title="Tip pre kalendár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048499" y="238125"/>
          <a:ext cx="2038351" cy="876300"/>
        </a:xfrm>
        <a:prstGeom prst="wedgeRectCallout">
          <a:avLst>
            <a:gd name="adj1" fmla="val -63217"/>
            <a:gd name="adj2" fmla="val -22283"/>
          </a:avLst>
        </a:prstGeom>
        <a:solidFill>
          <a:schemeClr val="accent4">
            <a:lumMod val="20000"/>
            <a:lumOff val="80000"/>
          </a:schemeClr>
        </a:solidFill>
        <a:ln w="50800" cmpd="dbl"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37160" rtlCol="0" anchor="ctr"/>
        <a:lstStyle/>
        <a:p>
          <a:pPr algn="l" rtl="0"/>
          <a:r>
            <a:rPr lang="sk" sz="1100">
              <a:solidFill>
                <a:schemeClr val="accent4">
                  <a:lumMod val="50000"/>
                </a:schemeClr>
              </a:solidFill>
            </a:rPr>
            <a:t>Kalendár si môžete prispôsobiť zmenou začiatočného mesiaca, roka a dňa v týždni v bunkách B2, J2 a O2</a:t>
          </a:r>
          <a:r>
            <a:rPr lang="sk" sz="1100" baseline="0">
              <a:solidFill>
                <a:schemeClr val="accent4">
                  <a:lumMod val="50000"/>
                </a:schemeClr>
              </a:solidFill>
            </a:rPr>
            <a:t>.</a:t>
          </a:r>
          <a:endParaRPr lang="en-US" sz="1100">
            <a:solidFill>
              <a:schemeClr val="accent4">
                <a:lumMod val="50000"/>
              </a:schemeClr>
            </a:solidFill>
          </a:endParaRP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128" name="Mesiac 1" descr="Žltozelená tvár medvedíka" title="Navigačné tlačidlo mesiaca 1">
          <a:hlinkClick xmlns:r="http://schemas.openxmlformats.org/officeDocument/2006/relationships" r:id="rId1" tooltip="Kliknutím zobrazíte mesiac 1"/>
          <a:extLst>
            <a:ext uri="{FF2B5EF4-FFF2-40B4-BE49-F238E27FC236}">
              <a16:creationId xmlns:a16="http://schemas.microsoft.com/office/drawing/2014/main" id="{00000000-0008-0000-0900-000080000000}"/>
            </a:ext>
          </a:extLst>
        </xdr:cNvPr>
        <xdr:cNvGrpSpPr/>
      </xdr:nvGrpSpPr>
      <xdr:grpSpPr>
        <a:xfrm>
          <a:off x="9929813" y="285751"/>
          <a:ext cx="400050" cy="295275"/>
          <a:chOff x="9896475" y="300038"/>
          <a:chExt cx="400050" cy="295275"/>
        </a:xfrm>
      </xdr:grpSpPr>
      <xdr:sp macro="" textlink="">
        <xdr:nvSpPr>
          <xdr:cNvPr id="129" name="Voľný tvar 5" descr="„“" title="Navigácia mesiaca 1">
            <a:hlinkClick xmlns:r="http://schemas.openxmlformats.org/officeDocument/2006/relationships" r:id="rId1" tooltip="Zobraziť mesiac č. 1"/>
            <a:extLst>
              <a:ext uri="{FF2B5EF4-FFF2-40B4-BE49-F238E27FC236}">
                <a16:creationId xmlns:a16="http://schemas.microsoft.com/office/drawing/2014/main" id="{00000000-0008-0000-0900-000081000000}"/>
              </a:ext>
            </a:extLst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0" name="Voľný tvar 6">
            <a:extLst>
              <a:ext uri="{FF2B5EF4-FFF2-40B4-BE49-F238E27FC236}">
                <a16:creationId xmlns:a16="http://schemas.microsoft.com/office/drawing/2014/main" id="{00000000-0008-0000-0900-000082000000}"/>
              </a:ext>
            </a:extLst>
          </xdr:cNvPr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1" name="Voľný tvar 7">
            <a:extLst>
              <a:ext uri="{FF2B5EF4-FFF2-40B4-BE49-F238E27FC236}">
                <a16:creationId xmlns:a16="http://schemas.microsoft.com/office/drawing/2014/main" id="{00000000-0008-0000-0900-000083000000}"/>
              </a:ext>
            </a:extLst>
          </xdr:cNvPr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2" name="Voľný tvar 8">
            <a:extLst>
              <a:ext uri="{FF2B5EF4-FFF2-40B4-BE49-F238E27FC236}">
                <a16:creationId xmlns:a16="http://schemas.microsoft.com/office/drawing/2014/main" id="{00000000-0008-0000-0900-000084000000}"/>
              </a:ext>
            </a:extLst>
          </xdr:cNvPr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3" name="Voľný tvar 9">
            <a:extLst>
              <a:ext uri="{FF2B5EF4-FFF2-40B4-BE49-F238E27FC236}">
                <a16:creationId xmlns:a16="http://schemas.microsoft.com/office/drawing/2014/main" id="{00000000-0008-0000-0900-000085000000}"/>
              </a:ext>
            </a:extLst>
          </xdr:cNvPr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134" name="Mesiac 2" descr="Oranžová tvár medvedíka" title="Navigačné tlačidlo mesiaca 2">
          <a:hlinkClick xmlns:r="http://schemas.openxmlformats.org/officeDocument/2006/relationships" r:id="rId2" tooltip="Kliknutím zobrazíte mesiac 2"/>
          <a:extLst>
            <a:ext uri="{FF2B5EF4-FFF2-40B4-BE49-F238E27FC236}">
              <a16:creationId xmlns:a16="http://schemas.microsoft.com/office/drawing/2014/main" id="{00000000-0008-0000-0900-000086000000}"/>
            </a:ext>
          </a:extLst>
        </xdr:cNvPr>
        <xdr:cNvGrpSpPr/>
      </xdr:nvGrpSpPr>
      <xdr:grpSpPr>
        <a:xfrm>
          <a:off x="10472738" y="285751"/>
          <a:ext cx="400050" cy="295275"/>
          <a:chOff x="10439400" y="300038"/>
          <a:chExt cx="400050" cy="295275"/>
        </a:xfrm>
      </xdr:grpSpPr>
      <xdr:sp macro="" textlink="">
        <xdr:nvSpPr>
          <xdr:cNvPr id="135" name="Voľný tvar 10">
            <a:hlinkClick xmlns:r="http://schemas.openxmlformats.org/officeDocument/2006/relationships" r:id="rId2" tooltip="Zobraziť mesiac č. 2"/>
            <a:extLst>
              <a:ext uri="{FF2B5EF4-FFF2-40B4-BE49-F238E27FC236}">
                <a16:creationId xmlns:a16="http://schemas.microsoft.com/office/drawing/2014/main" id="{00000000-0008-0000-0900-000087000000}"/>
              </a:ext>
            </a:extLst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6" name="Voľný tvar 11">
            <a:extLst>
              <a:ext uri="{FF2B5EF4-FFF2-40B4-BE49-F238E27FC236}">
                <a16:creationId xmlns:a16="http://schemas.microsoft.com/office/drawing/2014/main" id="{00000000-0008-0000-0900-000088000000}"/>
              </a:ext>
            </a:extLst>
          </xdr:cNvPr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7" name="Voľný tvar 12">
            <a:extLst>
              <a:ext uri="{FF2B5EF4-FFF2-40B4-BE49-F238E27FC236}">
                <a16:creationId xmlns:a16="http://schemas.microsoft.com/office/drawing/2014/main" id="{00000000-0008-0000-0900-000089000000}"/>
              </a:ext>
            </a:extLst>
          </xdr:cNvPr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8" name="Voľný tvar 13">
            <a:extLst>
              <a:ext uri="{FF2B5EF4-FFF2-40B4-BE49-F238E27FC236}">
                <a16:creationId xmlns:a16="http://schemas.microsoft.com/office/drawing/2014/main" id="{00000000-0008-0000-0900-00008A000000}"/>
              </a:ext>
            </a:extLst>
          </xdr:cNvPr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9" name="Voľný tvar 14">
            <a:extLst>
              <a:ext uri="{FF2B5EF4-FFF2-40B4-BE49-F238E27FC236}">
                <a16:creationId xmlns:a16="http://schemas.microsoft.com/office/drawing/2014/main" id="{00000000-0008-0000-0900-00008B000000}"/>
              </a:ext>
            </a:extLst>
          </xdr:cNvPr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140" name="Mesiac 3" descr="Ružová tvár medvedíka" title="Navigačné tlačidlo mesiaca 3">
          <a:hlinkClick xmlns:r="http://schemas.openxmlformats.org/officeDocument/2006/relationships" r:id="rId3" tooltip="Kliknutím zobrazíte mesiac 3"/>
          <a:extLst>
            <a:ext uri="{FF2B5EF4-FFF2-40B4-BE49-F238E27FC236}">
              <a16:creationId xmlns:a16="http://schemas.microsoft.com/office/drawing/2014/main" id="{00000000-0008-0000-0900-00008C000000}"/>
            </a:ext>
          </a:extLst>
        </xdr:cNvPr>
        <xdr:cNvGrpSpPr/>
      </xdr:nvGrpSpPr>
      <xdr:grpSpPr>
        <a:xfrm>
          <a:off x="11015663" y="285751"/>
          <a:ext cx="400050" cy="295275"/>
          <a:chOff x="10982325" y="300038"/>
          <a:chExt cx="400050" cy="295275"/>
        </a:xfrm>
      </xdr:grpSpPr>
      <xdr:sp macro="" textlink="">
        <xdr:nvSpPr>
          <xdr:cNvPr id="141" name="Voľný tvar 15">
            <a:hlinkClick xmlns:r="http://schemas.openxmlformats.org/officeDocument/2006/relationships" r:id="rId3" tooltip="Zobraziť mesiac č. 3"/>
            <a:extLst>
              <a:ext uri="{FF2B5EF4-FFF2-40B4-BE49-F238E27FC236}">
                <a16:creationId xmlns:a16="http://schemas.microsoft.com/office/drawing/2014/main" id="{00000000-0008-0000-0900-00008D000000}"/>
              </a:ext>
            </a:extLst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2" name="Voľný tvar 16">
            <a:extLst>
              <a:ext uri="{FF2B5EF4-FFF2-40B4-BE49-F238E27FC236}">
                <a16:creationId xmlns:a16="http://schemas.microsoft.com/office/drawing/2014/main" id="{00000000-0008-0000-0900-00008E000000}"/>
              </a:ext>
            </a:extLst>
          </xdr:cNvPr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3" name="Voľný tvar 17">
            <a:extLst>
              <a:ext uri="{FF2B5EF4-FFF2-40B4-BE49-F238E27FC236}">
                <a16:creationId xmlns:a16="http://schemas.microsoft.com/office/drawing/2014/main" id="{00000000-0008-0000-0900-00008F000000}"/>
              </a:ext>
            </a:extLst>
          </xdr:cNvPr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4" name="Voľný tvar 18">
            <a:extLst>
              <a:ext uri="{FF2B5EF4-FFF2-40B4-BE49-F238E27FC236}">
                <a16:creationId xmlns:a16="http://schemas.microsoft.com/office/drawing/2014/main" id="{00000000-0008-0000-0900-000090000000}"/>
              </a:ext>
            </a:extLst>
          </xdr:cNvPr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5" name="Voľný tvar 19">
            <a:extLst>
              <a:ext uri="{FF2B5EF4-FFF2-40B4-BE49-F238E27FC236}">
                <a16:creationId xmlns:a16="http://schemas.microsoft.com/office/drawing/2014/main" id="{00000000-0008-0000-0900-000091000000}"/>
              </a:ext>
            </a:extLst>
          </xdr:cNvPr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146" name="Mesiac 4" descr="Červená tvár medvedíka" title="Navigačné tlačidlo mesiaca 4">
          <a:hlinkClick xmlns:r="http://schemas.openxmlformats.org/officeDocument/2006/relationships" r:id="rId4" tooltip="Kliknutím zobrazíte mesiac 4"/>
          <a:extLst>
            <a:ext uri="{FF2B5EF4-FFF2-40B4-BE49-F238E27FC236}">
              <a16:creationId xmlns:a16="http://schemas.microsoft.com/office/drawing/2014/main" id="{00000000-0008-0000-0900-000092000000}"/>
            </a:ext>
          </a:extLst>
        </xdr:cNvPr>
        <xdr:cNvGrpSpPr/>
      </xdr:nvGrpSpPr>
      <xdr:grpSpPr>
        <a:xfrm>
          <a:off x="11558588" y="285751"/>
          <a:ext cx="400050" cy="295275"/>
          <a:chOff x="11525250" y="300038"/>
          <a:chExt cx="400050" cy="295275"/>
        </a:xfrm>
      </xdr:grpSpPr>
      <xdr:sp macro="" textlink="">
        <xdr:nvSpPr>
          <xdr:cNvPr id="147" name="Voľný tvar 20">
            <a:hlinkClick xmlns:r="http://schemas.openxmlformats.org/officeDocument/2006/relationships" r:id="rId4" tooltip="Zobraziť mesiac č. 4"/>
            <a:extLst>
              <a:ext uri="{FF2B5EF4-FFF2-40B4-BE49-F238E27FC236}">
                <a16:creationId xmlns:a16="http://schemas.microsoft.com/office/drawing/2014/main" id="{00000000-0008-0000-0900-000093000000}"/>
              </a:ext>
            </a:extLst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" name="Voľný tvar 21">
            <a:extLst>
              <a:ext uri="{FF2B5EF4-FFF2-40B4-BE49-F238E27FC236}">
                <a16:creationId xmlns:a16="http://schemas.microsoft.com/office/drawing/2014/main" id="{00000000-0008-0000-0900-000094000000}"/>
              </a:ext>
            </a:extLst>
          </xdr:cNvPr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" name="Voľný tvar 22">
            <a:extLst>
              <a:ext uri="{FF2B5EF4-FFF2-40B4-BE49-F238E27FC236}">
                <a16:creationId xmlns:a16="http://schemas.microsoft.com/office/drawing/2014/main" id="{00000000-0008-0000-0900-000095000000}"/>
              </a:ext>
            </a:extLst>
          </xdr:cNvPr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" name="Voľný tvar 23">
            <a:extLst>
              <a:ext uri="{FF2B5EF4-FFF2-40B4-BE49-F238E27FC236}">
                <a16:creationId xmlns:a16="http://schemas.microsoft.com/office/drawing/2014/main" id="{00000000-0008-0000-0900-000096000000}"/>
              </a:ext>
            </a:extLst>
          </xdr:cNvPr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" name="Voľný tvar 24">
            <a:extLst>
              <a:ext uri="{FF2B5EF4-FFF2-40B4-BE49-F238E27FC236}">
                <a16:creationId xmlns:a16="http://schemas.microsoft.com/office/drawing/2014/main" id="{00000000-0008-0000-0900-000097000000}"/>
              </a:ext>
            </a:extLst>
          </xdr:cNvPr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152" name="Mesiac 5" descr="Modrá tvár medvedíka" title="Navigačné tlačidlo mesiaca 5">
          <a:hlinkClick xmlns:r="http://schemas.openxmlformats.org/officeDocument/2006/relationships" r:id="rId5" tooltip="Kliknutím zobrazíte mesiac 5"/>
          <a:extLst>
            <a:ext uri="{FF2B5EF4-FFF2-40B4-BE49-F238E27FC236}">
              <a16:creationId xmlns:a16="http://schemas.microsoft.com/office/drawing/2014/main" id="{00000000-0008-0000-0900-000098000000}"/>
            </a:ext>
          </a:extLst>
        </xdr:cNvPr>
        <xdr:cNvGrpSpPr/>
      </xdr:nvGrpSpPr>
      <xdr:grpSpPr>
        <a:xfrm>
          <a:off x="12101513" y="285751"/>
          <a:ext cx="400050" cy="295275"/>
          <a:chOff x="12068175" y="300038"/>
          <a:chExt cx="400050" cy="295275"/>
        </a:xfrm>
      </xdr:grpSpPr>
      <xdr:sp macro="" textlink="">
        <xdr:nvSpPr>
          <xdr:cNvPr id="153" name="Voľný tvar 25">
            <a:hlinkClick xmlns:r="http://schemas.openxmlformats.org/officeDocument/2006/relationships" r:id="rId5" tooltip="Zobraziť mesiac č. 5"/>
            <a:extLst>
              <a:ext uri="{FF2B5EF4-FFF2-40B4-BE49-F238E27FC236}">
                <a16:creationId xmlns:a16="http://schemas.microsoft.com/office/drawing/2014/main" id="{00000000-0008-0000-0900-000099000000}"/>
              </a:ext>
            </a:extLst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4" name="Voľný tvar 26">
            <a:extLst>
              <a:ext uri="{FF2B5EF4-FFF2-40B4-BE49-F238E27FC236}">
                <a16:creationId xmlns:a16="http://schemas.microsoft.com/office/drawing/2014/main" id="{00000000-0008-0000-0900-00009A000000}"/>
              </a:ext>
            </a:extLst>
          </xdr:cNvPr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5" name="Voľný tvar 27">
            <a:extLst>
              <a:ext uri="{FF2B5EF4-FFF2-40B4-BE49-F238E27FC236}">
                <a16:creationId xmlns:a16="http://schemas.microsoft.com/office/drawing/2014/main" id="{00000000-0008-0000-0900-00009B000000}"/>
              </a:ext>
            </a:extLst>
          </xdr:cNvPr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" name="Voľný tvar 28">
            <a:extLst>
              <a:ext uri="{FF2B5EF4-FFF2-40B4-BE49-F238E27FC236}">
                <a16:creationId xmlns:a16="http://schemas.microsoft.com/office/drawing/2014/main" id="{00000000-0008-0000-0900-00009C000000}"/>
              </a:ext>
            </a:extLst>
          </xdr:cNvPr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" name="Voľný tvar 29">
            <a:extLst>
              <a:ext uri="{FF2B5EF4-FFF2-40B4-BE49-F238E27FC236}">
                <a16:creationId xmlns:a16="http://schemas.microsoft.com/office/drawing/2014/main" id="{00000000-0008-0000-0900-00009D000000}"/>
              </a:ext>
            </a:extLst>
          </xdr:cNvPr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158" name="Mesiac 6" descr="Zelená tvár medvedíka" title="Navigačné tlačidlo mesiaca 6">
          <a:hlinkClick xmlns:r="http://schemas.openxmlformats.org/officeDocument/2006/relationships" r:id="rId6" tooltip="Kliknutím zobrazíte mesiac 6"/>
          <a:extLst>
            <a:ext uri="{FF2B5EF4-FFF2-40B4-BE49-F238E27FC236}">
              <a16:creationId xmlns:a16="http://schemas.microsoft.com/office/drawing/2014/main" id="{00000000-0008-0000-0900-00009E000000}"/>
            </a:ext>
          </a:extLst>
        </xdr:cNvPr>
        <xdr:cNvGrpSpPr/>
      </xdr:nvGrpSpPr>
      <xdr:grpSpPr>
        <a:xfrm>
          <a:off x="12644438" y="285751"/>
          <a:ext cx="400050" cy="295275"/>
          <a:chOff x="12611100" y="300038"/>
          <a:chExt cx="400050" cy="295275"/>
        </a:xfrm>
      </xdr:grpSpPr>
      <xdr:sp macro="" textlink="">
        <xdr:nvSpPr>
          <xdr:cNvPr id="159" name="Voľný tvar 30">
            <a:hlinkClick xmlns:r="http://schemas.openxmlformats.org/officeDocument/2006/relationships" r:id="rId6" tooltip="Zobraziť mesiac č. 6"/>
            <a:extLst>
              <a:ext uri="{FF2B5EF4-FFF2-40B4-BE49-F238E27FC236}">
                <a16:creationId xmlns:a16="http://schemas.microsoft.com/office/drawing/2014/main" id="{00000000-0008-0000-0900-00009F000000}"/>
              </a:ext>
            </a:extLst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" name="Voľný tvar 31">
            <a:extLst>
              <a:ext uri="{FF2B5EF4-FFF2-40B4-BE49-F238E27FC236}">
                <a16:creationId xmlns:a16="http://schemas.microsoft.com/office/drawing/2014/main" id="{00000000-0008-0000-0900-0000A0000000}"/>
              </a:ext>
            </a:extLst>
          </xdr:cNvPr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" name="Voľný tvar 32">
            <a:extLst>
              <a:ext uri="{FF2B5EF4-FFF2-40B4-BE49-F238E27FC236}">
                <a16:creationId xmlns:a16="http://schemas.microsoft.com/office/drawing/2014/main" id="{00000000-0008-0000-0900-0000A1000000}"/>
              </a:ext>
            </a:extLst>
          </xdr:cNvPr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2" name="Voľný tvar 33">
            <a:extLst>
              <a:ext uri="{FF2B5EF4-FFF2-40B4-BE49-F238E27FC236}">
                <a16:creationId xmlns:a16="http://schemas.microsoft.com/office/drawing/2014/main" id="{00000000-0008-0000-0900-0000A2000000}"/>
              </a:ext>
            </a:extLst>
          </xdr:cNvPr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3" name="Voľný tvar 34">
            <a:extLst>
              <a:ext uri="{FF2B5EF4-FFF2-40B4-BE49-F238E27FC236}">
                <a16:creationId xmlns:a16="http://schemas.microsoft.com/office/drawing/2014/main" id="{00000000-0008-0000-0900-0000A3000000}"/>
              </a:ext>
            </a:extLst>
          </xdr:cNvPr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164" name="Mesiac 7" descr="Svetlomodrá tvár medvedíka" title="Navigačné tlačidlo mesiaca 7">
          <a:hlinkClick xmlns:r="http://schemas.openxmlformats.org/officeDocument/2006/relationships" r:id="rId7" tooltip="Kliknutím zobrazíte mesiac 7"/>
          <a:extLst>
            <a:ext uri="{FF2B5EF4-FFF2-40B4-BE49-F238E27FC236}">
              <a16:creationId xmlns:a16="http://schemas.microsoft.com/office/drawing/2014/main" id="{00000000-0008-0000-0900-0000A4000000}"/>
            </a:ext>
          </a:extLst>
        </xdr:cNvPr>
        <xdr:cNvGrpSpPr/>
      </xdr:nvGrpSpPr>
      <xdr:grpSpPr>
        <a:xfrm>
          <a:off x="9929813" y="742951"/>
          <a:ext cx="400050" cy="285750"/>
          <a:chOff x="9896475" y="757238"/>
          <a:chExt cx="400050" cy="295275"/>
        </a:xfrm>
      </xdr:grpSpPr>
      <xdr:sp macro="" textlink="">
        <xdr:nvSpPr>
          <xdr:cNvPr id="165" name="Voľný tvar 35">
            <a:hlinkClick xmlns:r="http://schemas.openxmlformats.org/officeDocument/2006/relationships" r:id="rId7" tooltip="Zobraziť mesiac č. 7"/>
            <a:extLst>
              <a:ext uri="{FF2B5EF4-FFF2-40B4-BE49-F238E27FC236}">
                <a16:creationId xmlns:a16="http://schemas.microsoft.com/office/drawing/2014/main" id="{00000000-0008-0000-0900-0000A5000000}"/>
              </a:ext>
            </a:extLst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Voľný tvar 36">
            <a:extLst>
              <a:ext uri="{FF2B5EF4-FFF2-40B4-BE49-F238E27FC236}">
                <a16:creationId xmlns:a16="http://schemas.microsoft.com/office/drawing/2014/main" id="{00000000-0008-0000-0900-0000A6000000}"/>
              </a:ext>
            </a:extLst>
          </xdr:cNvPr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Voľný tvar 37">
            <a:extLst>
              <a:ext uri="{FF2B5EF4-FFF2-40B4-BE49-F238E27FC236}">
                <a16:creationId xmlns:a16="http://schemas.microsoft.com/office/drawing/2014/main" id="{00000000-0008-0000-0900-0000A7000000}"/>
              </a:ext>
            </a:extLst>
          </xdr:cNvPr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Voľný tvar 38">
            <a:extLst>
              <a:ext uri="{FF2B5EF4-FFF2-40B4-BE49-F238E27FC236}">
                <a16:creationId xmlns:a16="http://schemas.microsoft.com/office/drawing/2014/main" id="{00000000-0008-0000-0900-0000A8000000}"/>
              </a:ext>
            </a:extLst>
          </xdr:cNvPr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Voľný tvar 39">
            <a:extLst>
              <a:ext uri="{FF2B5EF4-FFF2-40B4-BE49-F238E27FC236}">
                <a16:creationId xmlns:a16="http://schemas.microsoft.com/office/drawing/2014/main" id="{00000000-0008-0000-0900-0000A9000000}"/>
              </a:ext>
            </a:extLst>
          </xdr:cNvPr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170" name="Mesiac 8" descr="Modrá tvár medvedíka" title="Navigačné tlačidlo mesiaca 8">
          <a:hlinkClick xmlns:r="http://schemas.openxmlformats.org/officeDocument/2006/relationships" r:id="rId8" tooltip="Kliknutím zobrazíte mesiac 8"/>
          <a:extLst>
            <a:ext uri="{FF2B5EF4-FFF2-40B4-BE49-F238E27FC236}">
              <a16:creationId xmlns:a16="http://schemas.microsoft.com/office/drawing/2014/main" id="{00000000-0008-0000-0900-0000AA000000}"/>
            </a:ext>
          </a:extLst>
        </xdr:cNvPr>
        <xdr:cNvGrpSpPr/>
      </xdr:nvGrpSpPr>
      <xdr:grpSpPr>
        <a:xfrm>
          <a:off x="10472738" y="742951"/>
          <a:ext cx="400050" cy="285750"/>
          <a:chOff x="10439400" y="757238"/>
          <a:chExt cx="400050" cy="295275"/>
        </a:xfrm>
      </xdr:grpSpPr>
      <xdr:sp macro="" textlink="">
        <xdr:nvSpPr>
          <xdr:cNvPr id="171" name="Voľný tvar 40">
            <a:hlinkClick xmlns:r="http://schemas.openxmlformats.org/officeDocument/2006/relationships" r:id="rId8" tooltip="Zobraziť mesiac č. 8"/>
            <a:extLst>
              <a:ext uri="{FF2B5EF4-FFF2-40B4-BE49-F238E27FC236}">
                <a16:creationId xmlns:a16="http://schemas.microsoft.com/office/drawing/2014/main" id="{00000000-0008-0000-0900-0000AB000000}"/>
              </a:ext>
            </a:extLst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2" name="Voľný tvar 41">
            <a:extLst>
              <a:ext uri="{FF2B5EF4-FFF2-40B4-BE49-F238E27FC236}">
                <a16:creationId xmlns:a16="http://schemas.microsoft.com/office/drawing/2014/main" id="{00000000-0008-0000-0900-0000AC000000}"/>
              </a:ext>
            </a:extLst>
          </xdr:cNvPr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3" name="Voľný tvar 42">
            <a:extLst>
              <a:ext uri="{FF2B5EF4-FFF2-40B4-BE49-F238E27FC236}">
                <a16:creationId xmlns:a16="http://schemas.microsoft.com/office/drawing/2014/main" id="{00000000-0008-0000-0900-0000AD000000}"/>
              </a:ext>
            </a:extLst>
          </xdr:cNvPr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4" name="Voľný tvar 43">
            <a:extLst>
              <a:ext uri="{FF2B5EF4-FFF2-40B4-BE49-F238E27FC236}">
                <a16:creationId xmlns:a16="http://schemas.microsoft.com/office/drawing/2014/main" id="{00000000-0008-0000-0900-0000AE000000}"/>
              </a:ext>
            </a:extLst>
          </xdr:cNvPr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5" name="Voľný tvar 44">
            <a:extLst>
              <a:ext uri="{FF2B5EF4-FFF2-40B4-BE49-F238E27FC236}">
                <a16:creationId xmlns:a16="http://schemas.microsoft.com/office/drawing/2014/main" id="{00000000-0008-0000-0900-0000AF000000}"/>
              </a:ext>
            </a:extLst>
          </xdr:cNvPr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176" name="Mesiac 9" descr="Fialová tvár medvedíka" title="Navigačné tlačidlo mesiaca 9">
          <a:hlinkClick xmlns:r="http://schemas.openxmlformats.org/officeDocument/2006/relationships" r:id="rId9" tooltip="Kliknutím zobrazíte mesiac 9"/>
          <a:extLst>
            <a:ext uri="{FF2B5EF4-FFF2-40B4-BE49-F238E27FC236}">
              <a16:creationId xmlns:a16="http://schemas.microsoft.com/office/drawing/2014/main" id="{00000000-0008-0000-0900-0000B0000000}"/>
            </a:ext>
          </a:extLst>
        </xdr:cNvPr>
        <xdr:cNvGrpSpPr/>
      </xdr:nvGrpSpPr>
      <xdr:grpSpPr>
        <a:xfrm>
          <a:off x="11015663" y="742951"/>
          <a:ext cx="400050" cy="285750"/>
          <a:chOff x="10982325" y="757238"/>
          <a:chExt cx="400050" cy="295275"/>
        </a:xfrm>
      </xdr:grpSpPr>
      <xdr:sp macro="" textlink="">
        <xdr:nvSpPr>
          <xdr:cNvPr id="177" name="Voľný tvar 45">
            <a:hlinkClick xmlns:r="http://schemas.openxmlformats.org/officeDocument/2006/relationships" r:id="rId9" tooltip="Zobraziť mesiac č. 9"/>
            <a:extLst>
              <a:ext uri="{FF2B5EF4-FFF2-40B4-BE49-F238E27FC236}">
                <a16:creationId xmlns:a16="http://schemas.microsoft.com/office/drawing/2014/main" id="{00000000-0008-0000-0900-0000B1000000}"/>
              </a:ext>
            </a:extLst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8" name="Voľný tvar 46">
            <a:extLst>
              <a:ext uri="{FF2B5EF4-FFF2-40B4-BE49-F238E27FC236}">
                <a16:creationId xmlns:a16="http://schemas.microsoft.com/office/drawing/2014/main" id="{00000000-0008-0000-0900-0000B2000000}"/>
              </a:ext>
            </a:extLst>
          </xdr:cNvPr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9" name="Voľný tvar 47">
            <a:extLst>
              <a:ext uri="{FF2B5EF4-FFF2-40B4-BE49-F238E27FC236}">
                <a16:creationId xmlns:a16="http://schemas.microsoft.com/office/drawing/2014/main" id="{00000000-0008-0000-0900-0000B3000000}"/>
              </a:ext>
            </a:extLst>
          </xdr:cNvPr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0" name="Voľný tvar 48">
            <a:extLst>
              <a:ext uri="{FF2B5EF4-FFF2-40B4-BE49-F238E27FC236}">
                <a16:creationId xmlns:a16="http://schemas.microsoft.com/office/drawing/2014/main" id="{00000000-0008-0000-0900-0000B4000000}"/>
              </a:ext>
            </a:extLst>
          </xdr:cNvPr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Voľný tvar 49">
            <a:extLst>
              <a:ext uri="{FF2B5EF4-FFF2-40B4-BE49-F238E27FC236}">
                <a16:creationId xmlns:a16="http://schemas.microsoft.com/office/drawing/2014/main" id="{00000000-0008-0000-0900-0000B5000000}"/>
              </a:ext>
            </a:extLst>
          </xdr:cNvPr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182" name="Mesiac 10" descr="Oranžová tvár medvedíka" title="Navigačné tlačidlo mesiaca 10">
          <a:hlinkClick xmlns:r="http://schemas.openxmlformats.org/officeDocument/2006/relationships" r:id="rId10" tooltip="Kliknutím zobrazíte mesiac 10"/>
          <a:extLst>
            <a:ext uri="{FF2B5EF4-FFF2-40B4-BE49-F238E27FC236}">
              <a16:creationId xmlns:a16="http://schemas.microsoft.com/office/drawing/2014/main" id="{00000000-0008-0000-0900-0000B6000000}"/>
            </a:ext>
          </a:extLst>
        </xdr:cNvPr>
        <xdr:cNvGrpSpPr/>
      </xdr:nvGrpSpPr>
      <xdr:grpSpPr>
        <a:xfrm>
          <a:off x="11558588" y="742951"/>
          <a:ext cx="400050" cy="285750"/>
          <a:chOff x="11525250" y="757238"/>
          <a:chExt cx="400050" cy="295275"/>
        </a:xfrm>
      </xdr:grpSpPr>
      <xdr:sp macro="" textlink="">
        <xdr:nvSpPr>
          <xdr:cNvPr id="183" name="Voľný tvar 50">
            <a:hlinkClick xmlns:r="http://schemas.openxmlformats.org/officeDocument/2006/relationships" r:id="rId10" tooltip="Zobraziť mesiac č. 10"/>
            <a:extLst>
              <a:ext uri="{FF2B5EF4-FFF2-40B4-BE49-F238E27FC236}">
                <a16:creationId xmlns:a16="http://schemas.microsoft.com/office/drawing/2014/main" id="{00000000-0008-0000-0900-0000B7000000}"/>
              </a:ext>
            </a:extLst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4" name="Voľný tvar 51">
            <a:extLst>
              <a:ext uri="{FF2B5EF4-FFF2-40B4-BE49-F238E27FC236}">
                <a16:creationId xmlns:a16="http://schemas.microsoft.com/office/drawing/2014/main" id="{00000000-0008-0000-0900-0000B8000000}"/>
              </a:ext>
            </a:extLst>
          </xdr:cNvPr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5" name="Voľný tvar 52">
            <a:extLst>
              <a:ext uri="{FF2B5EF4-FFF2-40B4-BE49-F238E27FC236}">
                <a16:creationId xmlns:a16="http://schemas.microsoft.com/office/drawing/2014/main" id="{00000000-0008-0000-0900-0000B9000000}"/>
              </a:ext>
            </a:extLst>
          </xdr:cNvPr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6" name="Voľný tvar 53">
            <a:extLst>
              <a:ext uri="{FF2B5EF4-FFF2-40B4-BE49-F238E27FC236}">
                <a16:creationId xmlns:a16="http://schemas.microsoft.com/office/drawing/2014/main" id="{00000000-0008-0000-0900-0000BA000000}"/>
              </a:ext>
            </a:extLst>
          </xdr:cNvPr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7" name="Voľný tvar 54">
            <a:extLst>
              <a:ext uri="{FF2B5EF4-FFF2-40B4-BE49-F238E27FC236}">
                <a16:creationId xmlns:a16="http://schemas.microsoft.com/office/drawing/2014/main" id="{00000000-0008-0000-0900-0000BB000000}"/>
              </a:ext>
            </a:extLst>
          </xdr:cNvPr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188" name="Mesiac 11" descr="Žltozelená tvár medvedíka" title="Navigačné tlačidlo mesiaca 11">
          <a:hlinkClick xmlns:r="http://schemas.openxmlformats.org/officeDocument/2006/relationships" r:id="rId11" tooltip="Kliknutím zobrazíte mesiac 11"/>
          <a:extLst>
            <a:ext uri="{FF2B5EF4-FFF2-40B4-BE49-F238E27FC236}">
              <a16:creationId xmlns:a16="http://schemas.microsoft.com/office/drawing/2014/main" id="{00000000-0008-0000-0900-0000BC000000}"/>
            </a:ext>
          </a:extLst>
        </xdr:cNvPr>
        <xdr:cNvGrpSpPr/>
      </xdr:nvGrpSpPr>
      <xdr:grpSpPr>
        <a:xfrm>
          <a:off x="12101513" y="742951"/>
          <a:ext cx="400050" cy="285750"/>
          <a:chOff x="12068175" y="757238"/>
          <a:chExt cx="400050" cy="295275"/>
        </a:xfrm>
      </xdr:grpSpPr>
      <xdr:sp macro="" textlink="">
        <xdr:nvSpPr>
          <xdr:cNvPr id="189" name="Voľný tvar 55">
            <a:hlinkClick xmlns:r="http://schemas.openxmlformats.org/officeDocument/2006/relationships" r:id="rId11" tooltip="Zobraziť mesiac č. 11"/>
            <a:extLst>
              <a:ext uri="{FF2B5EF4-FFF2-40B4-BE49-F238E27FC236}">
                <a16:creationId xmlns:a16="http://schemas.microsoft.com/office/drawing/2014/main" id="{00000000-0008-0000-0900-0000BD000000}"/>
              </a:ext>
            </a:extLst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0" name="Voľný tvar 56">
            <a:extLst>
              <a:ext uri="{FF2B5EF4-FFF2-40B4-BE49-F238E27FC236}">
                <a16:creationId xmlns:a16="http://schemas.microsoft.com/office/drawing/2014/main" id="{00000000-0008-0000-0900-0000BE000000}"/>
              </a:ext>
            </a:extLst>
          </xdr:cNvPr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1" name="Voľný tvar 57">
            <a:extLst>
              <a:ext uri="{FF2B5EF4-FFF2-40B4-BE49-F238E27FC236}">
                <a16:creationId xmlns:a16="http://schemas.microsoft.com/office/drawing/2014/main" id="{00000000-0008-0000-0900-0000BF000000}"/>
              </a:ext>
            </a:extLst>
          </xdr:cNvPr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2" name="Voľný tvar 58">
            <a:extLst>
              <a:ext uri="{FF2B5EF4-FFF2-40B4-BE49-F238E27FC236}">
                <a16:creationId xmlns:a16="http://schemas.microsoft.com/office/drawing/2014/main" id="{00000000-0008-0000-0900-0000C0000000}"/>
              </a:ext>
            </a:extLst>
          </xdr:cNvPr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3" name="Voľný tvar 59">
            <a:extLst>
              <a:ext uri="{FF2B5EF4-FFF2-40B4-BE49-F238E27FC236}">
                <a16:creationId xmlns:a16="http://schemas.microsoft.com/office/drawing/2014/main" id="{00000000-0008-0000-0900-0000C1000000}"/>
              </a:ext>
            </a:extLst>
          </xdr:cNvPr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194" name="Mesiac 12" descr="Ružová tvár medvedíka" title="Navigačné tlačidlo mesiaca 12">
          <a:hlinkClick xmlns:r="http://schemas.openxmlformats.org/officeDocument/2006/relationships" r:id="rId12" tooltip="Kliknutím zobrazíte mesiac 12"/>
          <a:extLst>
            <a:ext uri="{FF2B5EF4-FFF2-40B4-BE49-F238E27FC236}">
              <a16:creationId xmlns:a16="http://schemas.microsoft.com/office/drawing/2014/main" id="{00000000-0008-0000-0900-0000C2000000}"/>
            </a:ext>
          </a:extLst>
        </xdr:cNvPr>
        <xdr:cNvGrpSpPr/>
      </xdr:nvGrpSpPr>
      <xdr:grpSpPr>
        <a:xfrm>
          <a:off x="12644438" y="742951"/>
          <a:ext cx="400050" cy="285750"/>
          <a:chOff x="12611100" y="757238"/>
          <a:chExt cx="400050" cy="295275"/>
        </a:xfrm>
      </xdr:grpSpPr>
      <xdr:sp macro="" textlink="">
        <xdr:nvSpPr>
          <xdr:cNvPr id="195" name="Voľný tvar 60">
            <a:hlinkClick xmlns:r="http://schemas.openxmlformats.org/officeDocument/2006/relationships" r:id="rId12" tooltip="Zobraziť mesiac č. 12"/>
            <a:extLst>
              <a:ext uri="{FF2B5EF4-FFF2-40B4-BE49-F238E27FC236}">
                <a16:creationId xmlns:a16="http://schemas.microsoft.com/office/drawing/2014/main" id="{00000000-0008-0000-0900-0000C3000000}"/>
              </a:ext>
            </a:extLst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6" name="Voľný tvar 61">
            <a:extLst>
              <a:ext uri="{FF2B5EF4-FFF2-40B4-BE49-F238E27FC236}">
                <a16:creationId xmlns:a16="http://schemas.microsoft.com/office/drawing/2014/main" id="{00000000-0008-0000-0900-0000C4000000}"/>
              </a:ext>
            </a:extLst>
          </xdr:cNvPr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7" name="Voľný tvar 62">
            <a:extLst>
              <a:ext uri="{FF2B5EF4-FFF2-40B4-BE49-F238E27FC236}">
                <a16:creationId xmlns:a16="http://schemas.microsoft.com/office/drawing/2014/main" id="{00000000-0008-0000-0900-0000C5000000}"/>
              </a:ext>
            </a:extLst>
          </xdr:cNvPr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8" name="Voľný tvar 63">
            <a:extLst>
              <a:ext uri="{FF2B5EF4-FFF2-40B4-BE49-F238E27FC236}">
                <a16:creationId xmlns:a16="http://schemas.microsoft.com/office/drawing/2014/main" id="{00000000-0008-0000-0900-0000C6000000}"/>
              </a:ext>
            </a:extLst>
          </xdr:cNvPr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9" name="Voľný tvar 64">
            <a:extLst>
              <a:ext uri="{FF2B5EF4-FFF2-40B4-BE49-F238E27FC236}">
                <a16:creationId xmlns:a16="http://schemas.microsoft.com/office/drawing/2014/main" id="{00000000-0008-0000-0900-0000C7000000}"/>
              </a:ext>
            </a:extLst>
          </xdr:cNvPr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128" name="Mesiac 1" descr="Žltozelená tvár medvedíka" title="Navigačné tlačidlo mesiaca 1">
          <a:hlinkClick xmlns:r="http://schemas.openxmlformats.org/officeDocument/2006/relationships" r:id="rId1" tooltip="Kliknutím zobrazíte mesiac 1"/>
          <a:extLst>
            <a:ext uri="{FF2B5EF4-FFF2-40B4-BE49-F238E27FC236}">
              <a16:creationId xmlns:a16="http://schemas.microsoft.com/office/drawing/2014/main" id="{00000000-0008-0000-0A00-000080000000}"/>
            </a:ext>
          </a:extLst>
        </xdr:cNvPr>
        <xdr:cNvGrpSpPr/>
      </xdr:nvGrpSpPr>
      <xdr:grpSpPr>
        <a:xfrm>
          <a:off x="9882188" y="285751"/>
          <a:ext cx="400050" cy="295275"/>
          <a:chOff x="9896475" y="300038"/>
          <a:chExt cx="400050" cy="295275"/>
        </a:xfrm>
      </xdr:grpSpPr>
      <xdr:sp macro="" textlink="">
        <xdr:nvSpPr>
          <xdr:cNvPr id="129" name="Voľný tvar 5" descr="„“" title="Navigácia mesiaca 1">
            <a:hlinkClick xmlns:r="http://schemas.openxmlformats.org/officeDocument/2006/relationships" r:id="rId1" tooltip="Zobraziť mesiac č. 1"/>
            <a:extLst>
              <a:ext uri="{FF2B5EF4-FFF2-40B4-BE49-F238E27FC236}">
                <a16:creationId xmlns:a16="http://schemas.microsoft.com/office/drawing/2014/main" id="{00000000-0008-0000-0A00-000081000000}"/>
              </a:ext>
            </a:extLst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0" name="Voľný tvar 6">
            <a:extLst>
              <a:ext uri="{FF2B5EF4-FFF2-40B4-BE49-F238E27FC236}">
                <a16:creationId xmlns:a16="http://schemas.microsoft.com/office/drawing/2014/main" id="{00000000-0008-0000-0A00-000082000000}"/>
              </a:ext>
            </a:extLst>
          </xdr:cNvPr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1" name="Voľný tvar 7">
            <a:extLst>
              <a:ext uri="{FF2B5EF4-FFF2-40B4-BE49-F238E27FC236}">
                <a16:creationId xmlns:a16="http://schemas.microsoft.com/office/drawing/2014/main" id="{00000000-0008-0000-0A00-000083000000}"/>
              </a:ext>
            </a:extLst>
          </xdr:cNvPr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2" name="Voľný tvar 8">
            <a:extLst>
              <a:ext uri="{FF2B5EF4-FFF2-40B4-BE49-F238E27FC236}">
                <a16:creationId xmlns:a16="http://schemas.microsoft.com/office/drawing/2014/main" id="{00000000-0008-0000-0A00-000084000000}"/>
              </a:ext>
            </a:extLst>
          </xdr:cNvPr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3" name="Voľný tvar 9">
            <a:extLst>
              <a:ext uri="{FF2B5EF4-FFF2-40B4-BE49-F238E27FC236}">
                <a16:creationId xmlns:a16="http://schemas.microsoft.com/office/drawing/2014/main" id="{00000000-0008-0000-0A00-000085000000}"/>
              </a:ext>
            </a:extLst>
          </xdr:cNvPr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134" name="Mesiac 2" descr="Oranžová tvár medvedíka" title="Navigačné tlačidlo mesiaca 2">
          <a:hlinkClick xmlns:r="http://schemas.openxmlformats.org/officeDocument/2006/relationships" r:id="rId2" tooltip="Kliknutím zobrazíte mesiac 2"/>
          <a:extLst>
            <a:ext uri="{FF2B5EF4-FFF2-40B4-BE49-F238E27FC236}">
              <a16:creationId xmlns:a16="http://schemas.microsoft.com/office/drawing/2014/main" id="{00000000-0008-0000-0A00-000086000000}"/>
            </a:ext>
          </a:extLst>
        </xdr:cNvPr>
        <xdr:cNvGrpSpPr/>
      </xdr:nvGrpSpPr>
      <xdr:grpSpPr>
        <a:xfrm>
          <a:off x="10425113" y="285751"/>
          <a:ext cx="400050" cy="295275"/>
          <a:chOff x="10439400" y="300038"/>
          <a:chExt cx="400050" cy="295275"/>
        </a:xfrm>
      </xdr:grpSpPr>
      <xdr:sp macro="" textlink="">
        <xdr:nvSpPr>
          <xdr:cNvPr id="135" name="Voľný tvar 10">
            <a:hlinkClick xmlns:r="http://schemas.openxmlformats.org/officeDocument/2006/relationships" r:id="rId2" tooltip="Zobraziť mesiac č. 2"/>
            <a:extLst>
              <a:ext uri="{FF2B5EF4-FFF2-40B4-BE49-F238E27FC236}">
                <a16:creationId xmlns:a16="http://schemas.microsoft.com/office/drawing/2014/main" id="{00000000-0008-0000-0A00-000087000000}"/>
              </a:ext>
            </a:extLst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6" name="Voľný tvar 11">
            <a:extLst>
              <a:ext uri="{FF2B5EF4-FFF2-40B4-BE49-F238E27FC236}">
                <a16:creationId xmlns:a16="http://schemas.microsoft.com/office/drawing/2014/main" id="{00000000-0008-0000-0A00-000088000000}"/>
              </a:ext>
            </a:extLst>
          </xdr:cNvPr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7" name="Voľný tvar 12">
            <a:extLst>
              <a:ext uri="{FF2B5EF4-FFF2-40B4-BE49-F238E27FC236}">
                <a16:creationId xmlns:a16="http://schemas.microsoft.com/office/drawing/2014/main" id="{00000000-0008-0000-0A00-000089000000}"/>
              </a:ext>
            </a:extLst>
          </xdr:cNvPr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8" name="Voľný tvar 13">
            <a:extLst>
              <a:ext uri="{FF2B5EF4-FFF2-40B4-BE49-F238E27FC236}">
                <a16:creationId xmlns:a16="http://schemas.microsoft.com/office/drawing/2014/main" id="{00000000-0008-0000-0A00-00008A000000}"/>
              </a:ext>
            </a:extLst>
          </xdr:cNvPr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9" name="Voľný tvar 14">
            <a:extLst>
              <a:ext uri="{FF2B5EF4-FFF2-40B4-BE49-F238E27FC236}">
                <a16:creationId xmlns:a16="http://schemas.microsoft.com/office/drawing/2014/main" id="{00000000-0008-0000-0A00-00008B000000}"/>
              </a:ext>
            </a:extLst>
          </xdr:cNvPr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140" name="Mesiac 3" descr="Ružová tvár medvedíka" title="Navigačné tlačidlo mesiaca 3">
          <a:hlinkClick xmlns:r="http://schemas.openxmlformats.org/officeDocument/2006/relationships" r:id="rId3" tooltip="Kliknutím zobrazíte mesiac 3"/>
          <a:extLst>
            <a:ext uri="{FF2B5EF4-FFF2-40B4-BE49-F238E27FC236}">
              <a16:creationId xmlns:a16="http://schemas.microsoft.com/office/drawing/2014/main" id="{00000000-0008-0000-0A00-00008C000000}"/>
            </a:ext>
          </a:extLst>
        </xdr:cNvPr>
        <xdr:cNvGrpSpPr/>
      </xdr:nvGrpSpPr>
      <xdr:grpSpPr>
        <a:xfrm>
          <a:off x="10968038" y="285751"/>
          <a:ext cx="400050" cy="295275"/>
          <a:chOff x="10982325" y="300038"/>
          <a:chExt cx="400050" cy="295275"/>
        </a:xfrm>
      </xdr:grpSpPr>
      <xdr:sp macro="" textlink="">
        <xdr:nvSpPr>
          <xdr:cNvPr id="141" name="Voľný tvar 15">
            <a:hlinkClick xmlns:r="http://schemas.openxmlformats.org/officeDocument/2006/relationships" r:id="rId3" tooltip="Zobraziť mesiac č. 3"/>
            <a:extLst>
              <a:ext uri="{FF2B5EF4-FFF2-40B4-BE49-F238E27FC236}">
                <a16:creationId xmlns:a16="http://schemas.microsoft.com/office/drawing/2014/main" id="{00000000-0008-0000-0A00-00008D000000}"/>
              </a:ext>
            </a:extLst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2" name="Voľný tvar 16">
            <a:extLst>
              <a:ext uri="{FF2B5EF4-FFF2-40B4-BE49-F238E27FC236}">
                <a16:creationId xmlns:a16="http://schemas.microsoft.com/office/drawing/2014/main" id="{00000000-0008-0000-0A00-00008E000000}"/>
              </a:ext>
            </a:extLst>
          </xdr:cNvPr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3" name="Voľný tvar 17">
            <a:extLst>
              <a:ext uri="{FF2B5EF4-FFF2-40B4-BE49-F238E27FC236}">
                <a16:creationId xmlns:a16="http://schemas.microsoft.com/office/drawing/2014/main" id="{00000000-0008-0000-0A00-00008F000000}"/>
              </a:ext>
            </a:extLst>
          </xdr:cNvPr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4" name="Voľný tvar 18">
            <a:extLst>
              <a:ext uri="{FF2B5EF4-FFF2-40B4-BE49-F238E27FC236}">
                <a16:creationId xmlns:a16="http://schemas.microsoft.com/office/drawing/2014/main" id="{00000000-0008-0000-0A00-000090000000}"/>
              </a:ext>
            </a:extLst>
          </xdr:cNvPr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5" name="Voľný tvar 19">
            <a:extLst>
              <a:ext uri="{FF2B5EF4-FFF2-40B4-BE49-F238E27FC236}">
                <a16:creationId xmlns:a16="http://schemas.microsoft.com/office/drawing/2014/main" id="{00000000-0008-0000-0A00-000091000000}"/>
              </a:ext>
            </a:extLst>
          </xdr:cNvPr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146" name="Mesiac 4" descr="Červená tvár medvedíka" title="Navigačné tlačidlo mesiaca 4">
          <a:hlinkClick xmlns:r="http://schemas.openxmlformats.org/officeDocument/2006/relationships" r:id="rId4" tooltip="Kliknutím zobrazíte mesiac 4"/>
          <a:extLst>
            <a:ext uri="{FF2B5EF4-FFF2-40B4-BE49-F238E27FC236}">
              <a16:creationId xmlns:a16="http://schemas.microsoft.com/office/drawing/2014/main" id="{00000000-0008-0000-0A00-000092000000}"/>
            </a:ext>
          </a:extLst>
        </xdr:cNvPr>
        <xdr:cNvGrpSpPr/>
      </xdr:nvGrpSpPr>
      <xdr:grpSpPr>
        <a:xfrm>
          <a:off x="11510963" y="285751"/>
          <a:ext cx="400050" cy="295275"/>
          <a:chOff x="11525250" y="300038"/>
          <a:chExt cx="400050" cy="295275"/>
        </a:xfrm>
      </xdr:grpSpPr>
      <xdr:sp macro="" textlink="">
        <xdr:nvSpPr>
          <xdr:cNvPr id="147" name="Voľný tvar 20">
            <a:hlinkClick xmlns:r="http://schemas.openxmlformats.org/officeDocument/2006/relationships" r:id="rId4" tooltip="Zobraziť mesiac č. 4"/>
            <a:extLst>
              <a:ext uri="{FF2B5EF4-FFF2-40B4-BE49-F238E27FC236}">
                <a16:creationId xmlns:a16="http://schemas.microsoft.com/office/drawing/2014/main" id="{00000000-0008-0000-0A00-000093000000}"/>
              </a:ext>
            </a:extLst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" name="Voľný tvar 21">
            <a:extLst>
              <a:ext uri="{FF2B5EF4-FFF2-40B4-BE49-F238E27FC236}">
                <a16:creationId xmlns:a16="http://schemas.microsoft.com/office/drawing/2014/main" id="{00000000-0008-0000-0A00-000094000000}"/>
              </a:ext>
            </a:extLst>
          </xdr:cNvPr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" name="Voľný tvar 22">
            <a:extLst>
              <a:ext uri="{FF2B5EF4-FFF2-40B4-BE49-F238E27FC236}">
                <a16:creationId xmlns:a16="http://schemas.microsoft.com/office/drawing/2014/main" id="{00000000-0008-0000-0A00-000095000000}"/>
              </a:ext>
            </a:extLst>
          </xdr:cNvPr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" name="Voľný tvar 23">
            <a:extLst>
              <a:ext uri="{FF2B5EF4-FFF2-40B4-BE49-F238E27FC236}">
                <a16:creationId xmlns:a16="http://schemas.microsoft.com/office/drawing/2014/main" id="{00000000-0008-0000-0A00-000096000000}"/>
              </a:ext>
            </a:extLst>
          </xdr:cNvPr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" name="Voľný tvar 24">
            <a:extLst>
              <a:ext uri="{FF2B5EF4-FFF2-40B4-BE49-F238E27FC236}">
                <a16:creationId xmlns:a16="http://schemas.microsoft.com/office/drawing/2014/main" id="{00000000-0008-0000-0A00-000097000000}"/>
              </a:ext>
            </a:extLst>
          </xdr:cNvPr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152" name="Mesiac 5" descr="Modrá tvár medvedíka" title="Navigačné tlačidlo mesiaca 5">
          <a:hlinkClick xmlns:r="http://schemas.openxmlformats.org/officeDocument/2006/relationships" r:id="rId5" tooltip="Kliknutím zobrazíte mesiac 5"/>
          <a:extLst>
            <a:ext uri="{FF2B5EF4-FFF2-40B4-BE49-F238E27FC236}">
              <a16:creationId xmlns:a16="http://schemas.microsoft.com/office/drawing/2014/main" id="{00000000-0008-0000-0A00-000098000000}"/>
            </a:ext>
          </a:extLst>
        </xdr:cNvPr>
        <xdr:cNvGrpSpPr/>
      </xdr:nvGrpSpPr>
      <xdr:grpSpPr>
        <a:xfrm>
          <a:off x="12053888" y="285751"/>
          <a:ext cx="400050" cy="295275"/>
          <a:chOff x="12068175" y="300038"/>
          <a:chExt cx="400050" cy="295275"/>
        </a:xfrm>
      </xdr:grpSpPr>
      <xdr:sp macro="" textlink="">
        <xdr:nvSpPr>
          <xdr:cNvPr id="153" name="Voľný tvar 25">
            <a:hlinkClick xmlns:r="http://schemas.openxmlformats.org/officeDocument/2006/relationships" r:id="rId5" tooltip="Zobraziť mesiac č. 5"/>
            <a:extLst>
              <a:ext uri="{FF2B5EF4-FFF2-40B4-BE49-F238E27FC236}">
                <a16:creationId xmlns:a16="http://schemas.microsoft.com/office/drawing/2014/main" id="{00000000-0008-0000-0A00-000099000000}"/>
              </a:ext>
            </a:extLst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4" name="Voľný tvar 26">
            <a:extLst>
              <a:ext uri="{FF2B5EF4-FFF2-40B4-BE49-F238E27FC236}">
                <a16:creationId xmlns:a16="http://schemas.microsoft.com/office/drawing/2014/main" id="{00000000-0008-0000-0A00-00009A000000}"/>
              </a:ext>
            </a:extLst>
          </xdr:cNvPr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5" name="Voľný tvar 27">
            <a:extLst>
              <a:ext uri="{FF2B5EF4-FFF2-40B4-BE49-F238E27FC236}">
                <a16:creationId xmlns:a16="http://schemas.microsoft.com/office/drawing/2014/main" id="{00000000-0008-0000-0A00-00009B000000}"/>
              </a:ext>
            </a:extLst>
          </xdr:cNvPr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" name="Voľný tvar 28">
            <a:extLst>
              <a:ext uri="{FF2B5EF4-FFF2-40B4-BE49-F238E27FC236}">
                <a16:creationId xmlns:a16="http://schemas.microsoft.com/office/drawing/2014/main" id="{00000000-0008-0000-0A00-00009C000000}"/>
              </a:ext>
            </a:extLst>
          </xdr:cNvPr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" name="Voľný tvar 29">
            <a:extLst>
              <a:ext uri="{FF2B5EF4-FFF2-40B4-BE49-F238E27FC236}">
                <a16:creationId xmlns:a16="http://schemas.microsoft.com/office/drawing/2014/main" id="{00000000-0008-0000-0A00-00009D000000}"/>
              </a:ext>
            </a:extLst>
          </xdr:cNvPr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158" name="Mesiac 6" descr="Zelená tvár medvedíka" title="Navigačné tlačidlo mesiaca 6">
          <a:hlinkClick xmlns:r="http://schemas.openxmlformats.org/officeDocument/2006/relationships" r:id="rId6" tooltip="Kliknutím zobrazíte mesiac 6"/>
          <a:extLst>
            <a:ext uri="{FF2B5EF4-FFF2-40B4-BE49-F238E27FC236}">
              <a16:creationId xmlns:a16="http://schemas.microsoft.com/office/drawing/2014/main" id="{00000000-0008-0000-0A00-00009E000000}"/>
            </a:ext>
          </a:extLst>
        </xdr:cNvPr>
        <xdr:cNvGrpSpPr/>
      </xdr:nvGrpSpPr>
      <xdr:grpSpPr>
        <a:xfrm>
          <a:off x="12596813" y="285751"/>
          <a:ext cx="400050" cy="295275"/>
          <a:chOff x="12611100" y="300038"/>
          <a:chExt cx="400050" cy="295275"/>
        </a:xfrm>
      </xdr:grpSpPr>
      <xdr:sp macro="" textlink="">
        <xdr:nvSpPr>
          <xdr:cNvPr id="159" name="Voľný tvar 30">
            <a:hlinkClick xmlns:r="http://schemas.openxmlformats.org/officeDocument/2006/relationships" r:id="rId6" tooltip="Zobraziť mesiac č. 6"/>
            <a:extLst>
              <a:ext uri="{FF2B5EF4-FFF2-40B4-BE49-F238E27FC236}">
                <a16:creationId xmlns:a16="http://schemas.microsoft.com/office/drawing/2014/main" id="{00000000-0008-0000-0A00-00009F000000}"/>
              </a:ext>
            </a:extLst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" name="Voľný tvar 31">
            <a:extLst>
              <a:ext uri="{FF2B5EF4-FFF2-40B4-BE49-F238E27FC236}">
                <a16:creationId xmlns:a16="http://schemas.microsoft.com/office/drawing/2014/main" id="{00000000-0008-0000-0A00-0000A0000000}"/>
              </a:ext>
            </a:extLst>
          </xdr:cNvPr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" name="Voľný tvar 32">
            <a:extLst>
              <a:ext uri="{FF2B5EF4-FFF2-40B4-BE49-F238E27FC236}">
                <a16:creationId xmlns:a16="http://schemas.microsoft.com/office/drawing/2014/main" id="{00000000-0008-0000-0A00-0000A1000000}"/>
              </a:ext>
            </a:extLst>
          </xdr:cNvPr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2" name="Voľný tvar 33">
            <a:extLst>
              <a:ext uri="{FF2B5EF4-FFF2-40B4-BE49-F238E27FC236}">
                <a16:creationId xmlns:a16="http://schemas.microsoft.com/office/drawing/2014/main" id="{00000000-0008-0000-0A00-0000A2000000}"/>
              </a:ext>
            </a:extLst>
          </xdr:cNvPr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3" name="Voľný tvar 34">
            <a:extLst>
              <a:ext uri="{FF2B5EF4-FFF2-40B4-BE49-F238E27FC236}">
                <a16:creationId xmlns:a16="http://schemas.microsoft.com/office/drawing/2014/main" id="{00000000-0008-0000-0A00-0000A3000000}"/>
              </a:ext>
            </a:extLst>
          </xdr:cNvPr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164" name="Mesiac 7" descr="Svetlomodrá tvár medvedíka" title="Navigačné tlačidlo mesiaca 7">
          <a:hlinkClick xmlns:r="http://schemas.openxmlformats.org/officeDocument/2006/relationships" r:id="rId7" tooltip="Kliknutím zobrazíte mesiac 7"/>
          <a:extLst>
            <a:ext uri="{FF2B5EF4-FFF2-40B4-BE49-F238E27FC236}">
              <a16:creationId xmlns:a16="http://schemas.microsoft.com/office/drawing/2014/main" id="{00000000-0008-0000-0A00-0000A4000000}"/>
            </a:ext>
          </a:extLst>
        </xdr:cNvPr>
        <xdr:cNvGrpSpPr/>
      </xdr:nvGrpSpPr>
      <xdr:grpSpPr>
        <a:xfrm>
          <a:off x="9882188" y="742951"/>
          <a:ext cx="400050" cy="285750"/>
          <a:chOff x="9896475" y="757238"/>
          <a:chExt cx="400050" cy="295275"/>
        </a:xfrm>
      </xdr:grpSpPr>
      <xdr:sp macro="" textlink="">
        <xdr:nvSpPr>
          <xdr:cNvPr id="165" name="Voľný tvar 35">
            <a:hlinkClick xmlns:r="http://schemas.openxmlformats.org/officeDocument/2006/relationships" r:id="rId7" tooltip="Zobraziť mesiac č. 7"/>
            <a:extLst>
              <a:ext uri="{FF2B5EF4-FFF2-40B4-BE49-F238E27FC236}">
                <a16:creationId xmlns:a16="http://schemas.microsoft.com/office/drawing/2014/main" id="{00000000-0008-0000-0A00-0000A5000000}"/>
              </a:ext>
            </a:extLst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Voľný tvar 36">
            <a:extLst>
              <a:ext uri="{FF2B5EF4-FFF2-40B4-BE49-F238E27FC236}">
                <a16:creationId xmlns:a16="http://schemas.microsoft.com/office/drawing/2014/main" id="{00000000-0008-0000-0A00-0000A6000000}"/>
              </a:ext>
            </a:extLst>
          </xdr:cNvPr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Voľný tvar 37">
            <a:extLst>
              <a:ext uri="{FF2B5EF4-FFF2-40B4-BE49-F238E27FC236}">
                <a16:creationId xmlns:a16="http://schemas.microsoft.com/office/drawing/2014/main" id="{00000000-0008-0000-0A00-0000A7000000}"/>
              </a:ext>
            </a:extLst>
          </xdr:cNvPr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Voľný tvar 38">
            <a:extLst>
              <a:ext uri="{FF2B5EF4-FFF2-40B4-BE49-F238E27FC236}">
                <a16:creationId xmlns:a16="http://schemas.microsoft.com/office/drawing/2014/main" id="{00000000-0008-0000-0A00-0000A8000000}"/>
              </a:ext>
            </a:extLst>
          </xdr:cNvPr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Voľný tvar 39">
            <a:extLst>
              <a:ext uri="{FF2B5EF4-FFF2-40B4-BE49-F238E27FC236}">
                <a16:creationId xmlns:a16="http://schemas.microsoft.com/office/drawing/2014/main" id="{00000000-0008-0000-0A00-0000A9000000}"/>
              </a:ext>
            </a:extLst>
          </xdr:cNvPr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170" name="Mesiac 8" descr="Modrá tvár medvedíka" title="Navigačné tlačidlo mesiaca 8">
          <a:hlinkClick xmlns:r="http://schemas.openxmlformats.org/officeDocument/2006/relationships" r:id="rId8" tooltip="Kliknutím zobrazíte mesiac 8"/>
          <a:extLst>
            <a:ext uri="{FF2B5EF4-FFF2-40B4-BE49-F238E27FC236}">
              <a16:creationId xmlns:a16="http://schemas.microsoft.com/office/drawing/2014/main" id="{00000000-0008-0000-0A00-0000AA000000}"/>
            </a:ext>
          </a:extLst>
        </xdr:cNvPr>
        <xdr:cNvGrpSpPr/>
      </xdr:nvGrpSpPr>
      <xdr:grpSpPr>
        <a:xfrm>
          <a:off x="10425113" y="742951"/>
          <a:ext cx="400050" cy="285750"/>
          <a:chOff x="10439400" y="757238"/>
          <a:chExt cx="400050" cy="295275"/>
        </a:xfrm>
      </xdr:grpSpPr>
      <xdr:sp macro="" textlink="">
        <xdr:nvSpPr>
          <xdr:cNvPr id="171" name="Voľný tvar 40">
            <a:hlinkClick xmlns:r="http://schemas.openxmlformats.org/officeDocument/2006/relationships" r:id="rId8" tooltip="Zobraziť mesiac č. 8"/>
            <a:extLst>
              <a:ext uri="{FF2B5EF4-FFF2-40B4-BE49-F238E27FC236}">
                <a16:creationId xmlns:a16="http://schemas.microsoft.com/office/drawing/2014/main" id="{00000000-0008-0000-0A00-0000AB000000}"/>
              </a:ext>
            </a:extLst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2" name="Voľný tvar 41">
            <a:extLst>
              <a:ext uri="{FF2B5EF4-FFF2-40B4-BE49-F238E27FC236}">
                <a16:creationId xmlns:a16="http://schemas.microsoft.com/office/drawing/2014/main" id="{00000000-0008-0000-0A00-0000AC000000}"/>
              </a:ext>
            </a:extLst>
          </xdr:cNvPr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3" name="Voľný tvar 42">
            <a:extLst>
              <a:ext uri="{FF2B5EF4-FFF2-40B4-BE49-F238E27FC236}">
                <a16:creationId xmlns:a16="http://schemas.microsoft.com/office/drawing/2014/main" id="{00000000-0008-0000-0A00-0000AD000000}"/>
              </a:ext>
            </a:extLst>
          </xdr:cNvPr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4" name="Voľný tvar 43">
            <a:extLst>
              <a:ext uri="{FF2B5EF4-FFF2-40B4-BE49-F238E27FC236}">
                <a16:creationId xmlns:a16="http://schemas.microsoft.com/office/drawing/2014/main" id="{00000000-0008-0000-0A00-0000AE000000}"/>
              </a:ext>
            </a:extLst>
          </xdr:cNvPr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5" name="Voľný tvar 44">
            <a:extLst>
              <a:ext uri="{FF2B5EF4-FFF2-40B4-BE49-F238E27FC236}">
                <a16:creationId xmlns:a16="http://schemas.microsoft.com/office/drawing/2014/main" id="{00000000-0008-0000-0A00-0000AF000000}"/>
              </a:ext>
            </a:extLst>
          </xdr:cNvPr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176" name="Mesiac 9" descr="Fialová tvár medvedíka" title="Navigačné tlačidlo mesiaca 9">
          <a:hlinkClick xmlns:r="http://schemas.openxmlformats.org/officeDocument/2006/relationships" r:id="rId9" tooltip="Kliknutím zobrazíte mesiac 9"/>
          <a:extLst>
            <a:ext uri="{FF2B5EF4-FFF2-40B4-BE49-F238E27FC236}">
              <a16:creationId xmlns:a16="http://schemas.microsoft.com/office/drawing/2014/main" id="{00000000-0008-0000-0A00-0000B0000000}"/>
            </a:ext>
          </a:extLst>
        </xdr:cNvPr>
        <xdr:cNvGrpSpPr/>
      </xdr:nvGrpSpPr>
      <xdr:grpSpPr>
        <a:xfrm>
          <a:off x="10968038" y="742951"/>
          <a:ext cx="400050" cy="285750"/>
          <a:chOff x="10982325" y="757238"/>
          <a:chExt cx="400050" cy="295275"/>
        </a:xfrm>
      </xdr:grpSpPr>
      <xdr:sp macro="" textlink="">
        <xdr:nvSpPr>
          <xdr:cNvPr id="177" name="Voľný tvar 45">
            <a:hlinkClick xmlns:r="http://schemas.openxmlformats.org/officeDocument/2006/relationships" r:id="rId9" tooltip="Zobraziť mesiac č. 9"/>
            <a:extLst>
              <a:ext uri="{FF2B5EF4-FFF2-40B4-BE49-F238E27FC236}">
                <a16:creationId xmlns:a16="http://schemas.microsoft.com/office/drawing/2014/main" id="{00000000-0008-0000-0A00-0000B1000000}"/>
              </a:ext>
            </a:extLst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8" name="Voľný tvar 46">
            <a:extLst>
              <a:ext uri="{FF2B5EF4-FFF2-40B4-BE49-F238E27FC236}">
                <a16:creationId xmlns:a16="http://schemas.microsoft.com/office/drawing/2014/main" id="{00000000-0008-0000-0A00-0000B2000000}"/>
              </a:ext>
            </a:extLst>
          </xdr:cNvPr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9" name="Voľný tvar 47">
            <a:extLst>
              <a:ext uri="{FF2B5EF4-FFF2-40B4-BE49-F238E27FC236}">
                <a16:creationId xmlns:a16="http://schemas.microsoft.com/office/drawing/2014/main" id="{00000000-0008-0000-0A00-0000B3000000}"/>
              </a:ext>
            </a:extLst>
          </xdr:cNvPr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0" name="Voľný tvar 48">
            <a:extLst>
              <a:ext uri="{FF2B5EF4-FFF2-40B4-BE49-F238E27FC236}">
                <a16:creationId xmlns:a16="http://schemas.microsoft.com/office/drawing/2014/main" id="{00000000-0008-0000-0A00-0000B4000000}"/>
              </a:ext>
            </a:extLst>
          </xdr:cNvPr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Voľný tvar 49">
            <a:extLst>
              <a:ext uri="{FF2B5EF4-FFF2-40B4-BE49-F238E27FC236}">
                <a16:creationId xmlns:a16="http://schemas.microsoft.com/office/drawing/2014/main" id="{00000000-0008-0000-0A00-0000B5000000}"/>
              </a:ext>
            </a:extLst>
          </xdr:cNvPr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182" name="Mesiac 10" descr="Oranžová tvár medvedíka" title="Navigačné tlačidlo mesiaca 10">
          <a:hlinkClick xmlns:r="http://schemas.openxmlformats.org/officeDocument/2006/relationships" r:id="rId10" tooltip="Kliknutím zobrazíte mesiac 10"/>
          <a:extLst>
            <a:ext uri="{FF2B5EF4-FFF2-40B4-BE49-F238E27FC236}">
              <a16:creationId xmlns:a16="http://schemas.microsoft.com/office/drawing/2014/main" id="{00000000-0008-0000-0A00-0000B6000000}"/>
            </a:ext>
          </a:extLst>
        </xdr:cNvPr>
        <xdr:cNvGrpSpPr/>
      </xdr:nvGrpSpPr>
      <xdr:grpSpPr>
        <a:xfrm>
          <a:off x="11510963" y="742951"/>
          <a:ext cx="400050" cy="285750"/>
          <a:chOff x="11525250" y="757238"/>
          <a:chExt cx="400050" cy="295275"/>
        </a:xfrm>
      </xdr:grpSpPr>
      <xdr:sp macro="" textlink="">
        <xdr:nvSpPr>
          <xdr:cNvPr id="183" name="Voľný tvar 50">
            <a:hlinkClick xmlns:r="http://schemas.openxmlformats.org/officeDocument/2006/relationships" r:id="rId10" tooltip="Zobraziť mesiac č. 10"/>
            <a:extLst>
              <a:ext uri="{FF2B5EF4-FFF2-40B4-BE49-F238E27FC236}">
                <a16:creationId xmlns:a16="http://schemas.microsoft.com/office/drawing/2014/main" id="{00000000-0008-0000-0A00-0000B7000000}"/>
              </a:ext>
            </a:extLst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4" name="Voľný tvar 51">
            <a:extLst>
              <a:ext uri="{FF2B5EF4-FFF2-40B4-BE49-F238E27FC236}">
                <a16:creationId xmlns:a16="http://schemas.microsoft.com/office/drawing/2014/main" id="{00000000-0008-0000-0A00-0000B8000000}"/>
              </a:ext>
            </a:extLst>
          </xdr:cNvPr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5" name="Voľný tvar 52">
            <a:extLst>
              <a:ext uri="{FF2B5EF4-FFF2-40B4-BE49-F238E27FC236}">
                <a16:creationId xmlns:a16="http://schemas.microsoft.com/office/drawing/2014/main" id="{00000000-0008-0000-0A00-0000B9000000}"/>
              </a:ext>
            </a:extLst>
          </xdr:cNvPr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6" name="Voľný tvar 53">
            <a:extLst>
              <a:ext uri="{FF2B5EF4-FFF2-40B4-BE49-F238E27FC236}">
                <a16:creationId xmlns:a16="http://schemas.microsoft.com/office/drawing/2014/main" id="{00000000-0008-0000-0A00-0000BA000000}"/>
              </a:ext>
            </a:extLst>
          </xdr:cNvPr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7" name="Voľný tvar 54">
            <a:extLst>
              <a:ext uri="{FF2B5EF4-FFF2-40B4-BE49-F238E27FC236}">
                <a16:creationId xmlns:a16="http://schemas.microsoft.com/office/drawing/2014/main" id="{00000000-0008-0000-0A00-0000BB000000}"/>
              </a:ext>
            </a:extLst>
          </xdr:cNvPr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188" name="Mesiac 11" descr="Žltozelená tvár medvedíka" title="Navigačné tlačidlo mesiaca 11">
          <a:hlinkClick xmlns:r="http://schemas.openxmlformats.org/officeDocument/2006/relationships" r:id="rId11" tooltip="Kliknutím zobrazíte mesiac 11"/>
          <a:extLst>
            <a:ext uri="{FF2B5EF4-FFF2-40B4-BE49-F238E27FC236}">
              <a16:creationId xmlns:a16="http://schemas.microsoft.com/office/drawing/2014/main" id="{00000000-0008-0000-0A00-0000BC000000}"/>
            </a:ext>
          </a:extLst>
        </xdr:cNvPr>
        <xdr:cNvGrpSpPr/>
      </xdr:nvGrpSpPr>
      <xdr:grpSpPr>
        <a:xfrm>
          <a:off x="12053888" y="742951"/>
          <a:ext cx="400050" cy="285750"/>
          <a:chOff x="12068175" y="757238"/>
          <a:chExt cx="400050" cy="295275"/>
        </a:xfrm>
      </xdr:grpSpPr>
      <xdr:sp macro="" textlink="">
        <xdr:nvSpPr>
          <xdr:cNvPr id="189" name="Voľný tvar 55">
            <a:hlinkClick xmlns:r="http://schemas.openxmlformats.org/officeDocument/2006/relationships" r:id="rId11" tooltip="Zobraziť mesiac č. 11"/>
            <a:extLst>
              <a:ext uri="{FF2B5EF4-FFF2-40B4-BE49-F238E27FC236}">
                <a16:creationId xmlns:a16="http://schemas.microsoft.com/office/drawing/2014/main" id="{00000000-0008-0000-0A00-0000BD000000}"/>
              </a:ext>
            </a:extLst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0" name="Voľný tvar 56">
            <a:extLst>
              <a:ext uri="{FF2B5EF4-FFF2-40B4-BE49-F238E27FC236}">
                <a16:creationId xmlns:a16="http://schemas.microsoft.com/office/drawing/2014/main" id="{00000000-0008-0000-0A00-0000BE000000}"/>
              </a:ext>
            </a:extLst>
          </xdr:cNvPr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1" name="Voľný tvar 57">
            <a:extLst>
              <a:ext uri="{FF2B5EF4-FFF2-40B4-BE49-F238E27FC236}">
                <a16:creationId xmlns:a16="http://schemas.microsoft.com/office/drawing/2014/main" id="{00000000-0008-0000-0A00-0000BF000000}"/>
              </a:ext>
            </a:extLst>
          </xdr:cNvPr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2" name="Voľný tvar 58">
            <a:extLst>
              <a:ext uri="{FF2B5EF4-FFF2-40B4-BE49-F238E27FC236}">
                <a16:creationId xmlns:a16="http://schemas.microsoft.com/office/drawing/2014/main" id="{00000000-0008-0000-0A00-0000C0000000}"/>
              </a:ext>
            </a:extLst>
          </xdr:cNvPr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3" name="Voľný tvar 59">
            <a:extLst>
              <a:ext uri="{FF2B5EF4-FFF2-40B4-BE49-F238E27FC236}">
                <a16:creationId xmlns:a16="http://schemas.microsoft.com/office/drawing/2014/main" id="{00000000-0008-0000-0A00-0000C1000000}"/>
              </a:ext>
            </a:extLst>
          </xdr:cNvPr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194" name="Mesiac 12" descr="Ružová tvár medvedíka" title="Navigačné tlačidlo mesiaca 12">
          <a:hlinkClick xmlns:r="http://schemas.openxmlformats.org/officeDocument/2006/relationships" r:id="rId12" tooltip="Kliknutím zobrazíte mesiac 12"/>
          <a:extLst>
            <a:ext uri="{FF2B5EF4-FFF2-40B4-BE49-F238E27FC236}">
              <a16:creationId xmlns:a16="http://schemas.microsoft.com/office/drawing/2014/main" id="{00000000-0008-0000-0A00-0000C2000000}"/>
            </a:ext>
          </a:extLst>
        </xdr:cNvPr>
        <xdr:cNvGrpSpPr/>
      </xdr:nvGrpSpPr>
      <xdr:grpSpPr>
        <a:xfrm>
          <a:off x="12596813" y="742951"/>
          <a:ext cx="400050" cy="285750"/>
          <a:chOff x="12611100" y="757238"/>
          <a:chExt cx="400050" cy="295275"/>
        </a:xfrm>
      </xdr:grpSpPr>
      <xdr:sp macro="" textlink="">
        <xdr:nvSpPr>
          <xdr:cNvPr id="195" name="Voľný tvar 60">
            <a:hlinkClick xmlns:r="http://schemas.openxmlformats.org/officeDocument/2006/relationships" r:id="rId12" tooltip="Zobraziť mesiac č. 12"/>
            <a:extLst>
              <a:ext uri="{FF2B5EF4-FFF2-40B4-BE49-F238E27FC236}">
                <a16:creationId xmlns:a16="http://schemas.microsoft.com/office/drawing/2014/main" id="{00000000-0008-0000-0A00-0000C3000000}"/>
              </a:ext>
            </a:extLst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6" name="Voľný tvar 61">
            <a:extLst>
              <a:ext uri="{FF2B5EF4-FFF2-40B4-BE49-F238E27FC236}">
                <a16:creationId xmlns:a16="http://schemas.microsoft.com/office/drawing/2014/main" id="{00000000-0008-0000-0A00-0000C4000000}"/>
              </a:ext>
            </a:extLst>
          </xdr:cNvPr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7" name="Voľný tvar 62">
            <a:extLst>
              <a:ext uri="{FF2B5EF4-FFF2-40B4-BE49-F238E27FC236}">
                <a16:creationId xmlns:a16="http://schemas.microsoft.com/office/drawing/2014/main" id="{00000000-0008-0000-0A00-0000C5000000}"/>
              </a:ext>
            </a:extLst>
          </xdr:cNvPr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8" name="Voľný tvar 63">
            <a:extLst>
              <a:ext uri="{FF2B5EF4-FFF2-40B4-BE49-F238E27FC236}">
                <a16:creationId xmlns:a16="http://schemas.microsoft.com/office/drawing/2014/main" id="{00000000-0008-0000-0A00-0000C6000000}"/>
              </a:ext>
            </a:extLst>
          </xdr:cNvPr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9" name="Voľný tvar 64">
            <a:extLst>
              <a:ext uri="{FF2B5EF4-FFF2-40B4-BE49-F238E27FC236}">
                <a16:creationId xmlns:a16="http://schemas.microsoft.com/office/drawing/2014/main" id="{00000000-0008-0000-0A00-0000C7000000}"/>
              </a:ext>
            </a:extLst>
          </xdr:cNvPr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128" name="Mesiac 1" descr="Žltozelená tvár medvedíka" title="Navigačné tlačidlo mesiaca 1">
          <a:hlinkClick xmlns:r="http://schemas.openxmlformats.org/officeDocument/2006/relationships" r:id="rId1" tooltip="Kliknutím zobrazíte mesiac 1"/>
          <a:extLst>
            <a:ext uri="{FF2B5EF4-FFF2-40B4-BE49-F238E27FC236}">
              <a16:creationId xmlns:a16="http://schemas.microsoft.com/office/drawing/2014/main" id="{00000000-0008-0000-0B00-000080000000}"/>
            </a:ext>
          </a:extLst>
        </xdr:cNvPr>
        <xdr:cNvGrpSpPr/>
      </xdr:nvGrpSpPr>
      <xdr:grpSpPr>
        <a:xfrm>
          <a:off x="9892393" y="289152"/>
          <a:ext cx="400050" cy="295275"/>
          <a:chOff x="9896475" y="300038"/>
          <a:chExt cx="400050" cy="295275"/>
        </a:xfrm>
      </xdr:grpSpPr>
      <xdr:sp macro="" textlink="">
        <xdr:nvSpPr>
          <xdr:cNvPr id="129" name="Voľný tvar 5" descr="„“" title="Navigácia mesiaca 1">
            <a:hlinkClick xmlns:r="http://schemas.openxmlformats.org/officeDocument/2006/relationships" r:id="rId1" tooltip="Zobraziť mesiac č. 1"/>
            <a:extLst>
              <a:ext uri="{FF2B5EF4-FFF2-40B4-BE49-F238E27FC236}">
                <a16:creationId xmlns:a16="http://schemas.microsoft.com/office/drawing/2014/main" id="{00000000-0008-0000-0B00-000081000000}"/>
              </a:ext>
            </a:extLst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0" name="Voľný tvar 6">
            <a:extLst>
              <a:ext uri="{FF2B5EF4-FFF2-40B4-BE49-F238E27FC236}">
                <a16:creationId xmlns:a16="http://schemas.microsoft.com/office/drawing/2014/main" id="{00000000-0008-0000-0B00-000082000000}"/>
              </a:ext>
            </a:extLst>
          </xdr:cNvPr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1" name="Voľný tvar 7">
            <a:extLst>
              <a:ext uri="{FF2B5EF4-FFF2-40B4-BE49-F238E27FC236}">
                <a16:creationId xmlns:a16="http://schemas.microsoft.com/office/drawing/2014/main" id="{00000000-0008-0000-0B00-000083000000}"/>
              </a:ext>
            </a:extLst>
          </xdr:cNvPr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2" name="Voľný tvar 8">
            <a:extLst>
              <a:ext uri="{FF2B5EF4-FFF2-40B4-BE49-F238E27FC236}">
                <a16:creationId xmlns:a16="http://schemas.microsoft.com/office/drawing/2014/main" id="{00000000-0008-0000-0B00-000084000000}"/>
              </a:ext>
            </a:extLst>
          </xdr:cNvPr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3" name="Voľný tvar 9">
            <a:extLst>
              <a:ext uri="{FF2B5EF4-FFF2-40B4-BE49-F238E27FC236}">
                <a16:creationId xmlns:a16="http://schemas.microsoft.com/office/drawing/2014/main" id="{00000000-0008-0000-0B00-000085000000}"/>
              </a:ext>
            </a:extLst>
          </xdr:cNvPr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134" name="Mesiac 2" descr="Oranžová tvár medvedíka" title="Navigačné tlačidlo mesiaca 2">
          <a:hlinkClick xmlns:r="http://schemas.openxmlformats.org/officeDocument/2006/relationships" r:id="rId2" tooltip="Kliknutím zobrazíte mesiac 2"/>
          <a:extLst>
            <a:ext uri="{FF2B5EF4-FFF2-40B4-BE49-F238E27FC236}">
              <a16:creationId xmlns:a16="http://schemas.microsoft.com/office/drawing/2014/main" id="{00000000-0008-0000-0B00-000086000000}"/>
            </a:ext>
          </a:extLst>
        </xdr:cNvPr>
        <xdr:cNvGrpSpPr/>
      </xdr:nvGrpSpPr>
      <xdr:grpSpPr>
        <a:xfrm>
          <a:off x="10435318" y="289152"/>
          <a:ext cx="400050" cy="295275"/>
          <a:chOff x="10439400" y="300038"/>
          <a:chExt cx="400050" cy="295275"/>
        </a:xfrm>
      </xdr:grpSpPr>
      <xdr:sp macro="" textlink="">
        <xdr:nvSpPr>
          <xdr:cNvPr id="135" name="Voľný tvar 10">
            <a:hlinkClick xmlns:r="http://schemas.openxmlformats.org/officeDocument/2006/relationships" r:id="rId2" tooltip="Zobraziť mesiac č. 2"/>
            <a:extLst>
              <a:ext uri="{FF2B5EF4-FFF2-40B4-BE49-F238E27FC236}">
                <a16:creationId xmlns:a16="http://schemas.microsoft.com/office/drawing/2014/main" id="{00000000-0008-0000-0B00-000087000000}"/>
              </a:ext>
            </a:extLst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6" name="Voľný tvar 11">
            <a:extLst>
              <a:ext uri="{FF2B5EF4-FFF2-40B4-BE49-F238E27FC236}">
                <a16:creationId xmlns:a16="http://schemas.microsoft.com/office/drawing/2014/main" id="{00000000-0008-0000-0B00-000088000000}"/>
              </a:ext>
            </a:extLst>
          </xdr:cNvPr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7" name="Voľný tvar 12">
            <a:extLst>
              <a:ext uri="{FF2B5EF4-FFF2-40B4-BE49-F238E27FC236}">
                <a16:creationId xmlns:a16="http://schemas.microsoft.com/office/drawing/2014/main" id="{00000000-0008-0000-0B00-000089000000}"/>
              </a:ext>
            </a:extLst>
          </xdr:cNvPr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8" name="Voľný tvar 13">
            <a:extLst>
              <a:ext uri="{FF2B5EF4-FFF2-40B4-BE49-F238E27FC236}">
                <a16:creationId xmlns:a16="http://schemas.microsoft.com/office/drawing/2014/main" id="{00000000-0008-0000-0B00-00008A000000}"/>
              </a:ext>
            </a:extLst>
          </xdr:cNvPr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9" name="Voľný tvar 14">
            <a:extLst>
              <a:ext uri="{FF2B5EF4-FFF2-40B4-BE49-F238E27FC236}">
                <a16:creationId xmlns:a16="http://schemas.microsoft.com/office/drawing/2014/main" id="{00000000-0008-0000-0B00-00008B000000}"/>
              </a:ext>
            </a:extLst>
          </xdr:cNvPr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140" name="Mesiac 3" descr="Ružová tvár medvedíka" title="Navigačné tlačidlo mesiaca 3">
          <a:hlinkClick xmlns:r="http://schemas.openxmlformats.org/officeDocument/2006/relationships" r:id="rId3" tooltip="Kliknutím zobrazíte mesiac 3"/>
          <a:extLst>
            <a:ext uri="{FF2B5EF4-FFF2-40B4-BE49-F238E27FC236}">
              <a16:creationId xmlns:a16="http://schemas.microsoft.com/office/drawing/2014/main" id="{00000000-0008-0000-0B00-00008C000000}"/>
            </a:ext>
          </a:extLst>
        </xdr:cNvPr>
        <xdr:cNvGrpSpPr/>
      </xdr:nvGrpSpPr>
      <xdr:grpSpPr>
        <a:xfrm>
          <a:off x="10978243" y="289152"/>
          <a:ext cx="400050" cy="295275"/>
          <a:chOff x="10982325" y="300038"/>
          <a:chExt cx="400050" cy="295275"/>
        </a:xfrm>
      </xdr:grpSpPr>
      <xdr:sp macro="" textlink="">
        <xdr:nvSpPr>
          <xdr:cNvPr id="141" name="Voľný tvar 15">
            <a:hlinkClick xmlns:r="http://schemas.openxmlformats.org/officeDocument/2006/relationships" r:id="rId3" tooltip="Zobraziť mesiac č. 3"/>
            <a:extLst>
              <a:ext uri="{FF2B5EF4-FFF2-40B4-BE49-F238E27FC236}">
                <a16:creationId xmlns:a16="http://schemas.microsoft.com/office/drawing/2014/main" id="{00000000-0008-0000-0B00-00008D000000}"/>
              </a:ext>
            </a:extLst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2" name="Voľný tvar 16">
            <a:extLst>
              <a:ext uri="{FF2B5EF4-FFF2-40B4-BE49-F238E27FC236}">
                <a16:creationId xmlns:a16="http://schemas.microsoft.com/office/drawing/2014/main" id="{00000000-0008-0000-0B00-00008E000000}"/>
              </a:ext>
            </a:extLst>
          </xdr:cNvPr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3" name="Voľný tvar 17">
            <a:extLst>
              <a:ext uri="{FF2B5EF4-FFF2-40B4-BE49-F238E27FC236}">
                <a16:creationId xmlns:a16="http://schemas.microsoft.com/office/drawing/2014/main" id="{00000000-0008-0000-0B00-00008F000000}"/>
              </a:ext>
            </a:extLst>
          </xdr:cNvPr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4" name="Voľný tvar 18">
            <a:extLst>
              <a:ext uri="{FF2B5EF4-FFF2-40B4-BE49-F238E27FC236}">
                <a16:creationId xmlns:a16="http://schemas.microsoft.com/office/drawing/2014/main" id="{00000000-0008-0000-0B00-000090000000}"/>
              </a:ext>
            </a:extLst>
          </xdr:cNvPr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5" name="Voľný tvar 19">
            <a:extLst>
              <a:ext uri="{FF2B5EF4-FFF2-40B4-BE49-F238E27FC236}">
                <a16:creationId xmlns:a16="http://schemas.microsoft.com/office/drawing/2014/main" id="{00000000-0008-0000-0B00-000091000000}"/>
              </a:ext>
            </a:extLst>
          </xdr:cNvPr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146" name="Mesiac 4" descr="Červená tvár medvedíka" title="Navigačné tlačidlo mesiaca 4">
          <a:hlinkClick xmlns:r="http://schemas.openxmlformats.org/officeDocument/2006/relationships" r:id="rId4" tooltip="Kliknutím zobrazíte mesiac 4"/>
          <a:extLst>
            <a:ext uri="{FF2B5EF4-FFF2-40B4-BE49-F238E27FC236}">
              <a16:creationId xmlns:a16="http://schemas.microsoft.com/office/drawing/2014/main" id="{00000000-0008-0000-0B00-000092000000}"/>
            </a:ext>
          </a:extLst>
        </xdr:cNvPr>
        <xdr:cNvGrpSpPr/>
      </xdr:nvGrpSpPr>
      <xdr:grpSpPr>
        <a:xfrm>
          <a:off x="11521168" y="289152"/>
          <a:ext cx="400050" cy="295275"/>
          <a:chOff x="11525250" y="300038"/>
          <a:chExt cx="400050" cy="295275"/>
        </a:xfrm>
      </xdr:grpSpPr>
      <xdr:sp macro="" textlink="">
        <xdr:nvSpPr>
          <xdr:cNvPr id="147" name="Voľný tvar 20">
            <a:hlinkClick xmlns:r="http://schemas.openxmlformats.org/officeDocument/2006/relationships" r:id="rId4" tooltip="Zobraziť mesiac č. 4"/>
            <a:extLst>
              <a:ext uri="{FF2B5EF4-FFF2-40B4-BE49-F238E27FC236}">
                <a16:creationId xmlns:a16="http://schemas.microsoft.com/office/drawing/2014/main" id="{00000000-0008-0000-0B00-000093000000}"/>
              </a:ext>
            </a:extLst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" name="Voľný tvar 21">
            <a:extLst>
              <a:ext uri="{FF2B5EF4-FFF2-40B4-BE49-F238E27FC236}">
                <a16:creationId xmlns:a16="http://schemas.microsoft.com/office/drawing/2014/main" id="{00000000-0008-0000-0B00-000094000000}"/>
              </a:ext>
            </a:extLst>
          </xdr:cNvPr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" name="Voľný tvar 22">
            <a:extLst>
              <a:ext uri="{FF2B5EF4-FFF2-40B4-BE49-F238E27FC236}">
                <a16:creationId xmlns:a16="http://schemas.microsoft.com/office/drawing/2014/main" id="{00000000-0008-0000-0B00-000095000000}"/>
              </a:ext>
            </a:extLst>
          </xdr:cNvPr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" name="Voľný tvar 23">
            <a:extLst>
              <a:ext uri="{FF2B5EF4-FFF2-40B4-BE49-F238E27FC236}">
                <a16:creationId xmlns:a16="http://schemas.microsoft.com/office/drawing/2014/main" id="{00000000-0008-0000-0B00-000096000000}"/>
              </a:ext>
            </a:extLst>
          </xdr:cNvPr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" name="Voľný tvar 24">
            <a:extLst>
              <a:ext uri="{FF2B5EF4-FFF2-40B4-BE49-F238E27FC236}">
                <a16:creationId xmlns:a16="http://schemas.microsoft.com/office/drawing/2014/main" id="{00000000-0008-0000-0B00-000097000000}"/>
              </a:ext>
            </a:extLst>
          </xdr:cNvPr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152" name="Mesiac 5" descr="Modrá tvár medvedíka" title="Navigačné tlačidlo mesiaca 5">
          <a:hlinkClick xmlns:r="http://schemas.openxmlformats.org/officeDocument/2006/relationships" r:id="rId5" tooltip="Kliknutím zobrazíte mesiac 5"/>
          <a:extLst>
            <a:ext uri="{FF2B5EF4-FFF2-40B4-BE49-F238E27FC236}">
              <a16:creationId xmlns:a16="http://schemas.microsoft.com/office/drawing/2014/main" id="{00000000-0008-0000-0B00-000098000000}"/>
            </a:ext>
          </a:extLst>
        </xdr:cNvPr>
        <xdr:cNvGrpSpPr/>
      </xdr:nvGrpSpPr>
      <xdr:grpSpPr>
        <a:xfrm>
          <a:off x="12064093" y="289152"/>
          <a:ext cx="400050" cy="295275"/>
          <a:chOff x="12068175" y="300038"/>
          <a:chExt cx="400050" cy="295275"/>
        </a:xfrm>
      </xdr:grpSpPr>
      <xdr:sp macro="" textlink="">
        <xdr:nvSpPr>
          <xdr:cNvPr id="153" name="Voľný tvar 25">
            <a:hlinkClick xmlns:r="http://schemas.openxmlformats.org/officeDocument/2006/relationships" r:id="rId5" tooltip="Zobraziť mesiac č. 5"/>
            <a:extLst>
              <a:ext uri="{FF2B5EF4-FFF2-40B4-BE49-F238E27FC236}">
                <a16:creationId xmlns:a16="http://schemas.microsoft.com/office/drawing/2014/main" id="{00000000-0008-0000-0B00-000099000000}"/>
              </a:ext>
            </a:extLst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4" name="Voľný tvar 26">
            <a:extLst>
              <a:ext uri="{FF2B5EF4-FFF2-40B4-BE49-F238E27FC236}">
                <a16:creationId xmlns:a16="http://schemas.microsoft.com/office/drawing/2014/main" id="{00000000-0008-0000-0B00-00009A000000}"/>
              </a:ext>
            </a:extLst>
          </xdr:cNvPr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5" name="Voľný tvar 27">
            <a:extLst>
              <a:ext uri="{FF2B5EF4-FFF2-40B4-BE49-F238E27FC236}">
                <a16:creationId xmlns:a16="http://schemas.microsoft.com/office/drawing/2014/main" id="{00000000-0008-0000-0B00-00009B000000}"/>
              </a:ext>
            </a:extLst>
          </xdr:cNvPr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" name="Voľný tvar 28">
            <a:extLst>
              <a:ext uri="{FF2B5EF4-FFF2-40B4-BE49-F238E27FC236}">
                <a16:creationId xmlns:a16="http://schemas.microsoft.com/office/drawing/2014/main" id="{00000000-0008-0000-0B00-00009C000000}"/>
              </a:ext>
            </a:extLst>
          </xdr:cNvPr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" name="Voľný tvar 29">
            <a:extLst>
              <a:ext uri="{FF2B5EF4-FFF2-40B4-BE49-F238E27FC236}">
                <a16:creationId xmlns:a16="http://schemas.microsoft.com/office/drawing/2014/main" id="{00000000-0008-0000-0B00-00009D000000}"/>
              </a:ext>
            </a:extLst>
          </xdr:cNvPr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158" name="Mesiac 6" descr="Zelená tvár medvedíka" title="Navigačné tlačidlo mesiaca 6">
          <a:hlinkClick xmlns:r="http://schemas.openxmlformats.org/officeDocument/2006/relationships" r:id="rId6" tooltip="Kliknutím zobrazíte mesiac 6"/>
          <a:extLst>
            <a:ext uri="{FF2B5EF4-FFF2-40B4-BE49-F238E27FC236}">
              <a16:creationId xmlns:a16="http://schemas.microsoft.com/office/drawing/2014/main" id="{00000000-0008-0000-0B00-00009E000000}"/>
            </a:ext>
          </a:extLst>
        </xdr:cNvPr>
        <xdr:cNvGrpSpPr/>
      </xdr:nvGrpSpPr>
      <xdr:grpSpPr>
        <a:xfrm>
          <a:off x="12607018" y="289152"/>
          <a:ext cx="400050" cy="295275"/>
          <a:chOff x="12611100" y="300038"/>
          <a:chExt cx="400050" cy="295275"/>
        </a:xfrm>
      </xdr:grpSpPr>
      <xdr:sp macro="" textlink="">
        <xdr:nvSpPr>
          <xdr:cNvPr id="159" name="Voľný tvar 30">
            <a:hlinkClick xmlns:r="http://schemas.openxmlformats.org/officeDocument/2006/relationships" r:id="rId6" tooltip="Zobraziť mesiac č. 6"/>
            <a:extLst>
              <a:ext uri="{FF2B5EF4-FFF2-40B4-BE49-F238E27FC236}">
                <a16:creationId xmlns:a16="http://schemas.microsoft.com/office/drawing/2014/main" id="{00000000-0008-0000-0B00-00009F000000}"/>
              </a:ext>
            </a:extLst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" name="Voľný tvar 31">
            <a:extLst>
              <a:ext uri="{FF2B5EF4-FFF2-40B4-BE49-F238E27FC236}">
                <a16:creationId xmlns:a16="http://schemas.microsoft.com/office/drawing/2014/main" id="{00000000-0008-0000-0B00-0000A0000000}"/>
              </a:ext>
            </a:extLst>
          </xdr:cNvPr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" name="Voľný tvar 32">
            <a:extLst>
              <a:ext uri="{FF2B5EF4-FFF2-40B4-BE49-F238E27FC236}">
                <a16:creationId xmlns:a16="http://schemas.microsoft.com/office/drawing/2014/main" id="{00000000-0008-0000-0B00-0000A1000000}"/>
              </a:ext>
            </a:extLst>
          </xdr:cNvPr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2" name="Voľný tvar 33">
            <a:extLst>
              <a:ext uri="{FF2B5EF4-FFF2-40B4-BE49-F238E27FC236}">
                <a16:creationId xmlns:a16="http://schemas.microsoft.com/office/drawing/2014/main" id="{00000000-0008-0000-0B00-0000A2000000}"/>
              </a:ext>
            </a:extLst>
          </xdr:cNvPr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3" name="Voľný tvar 34">
            <a:extLst>
              <a:ext uri="{FF2B5EF4-FFF2-40B4-BE49-F238E27FC236}">
                <a16:creationId xmlns:a16="http://schemas.microsoft.com/office/drawing/2014/main" id="{00000000-0008-0000-0B00-0000A3000000}"/>
              </a:ext>
            </a:extLst>
          </xdr:cNvPr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164" name="Mesiac 7" descr="Svetlomodrá tvár medvedíka" title="Navigačné tlačidlo mesiaca 7">
          <a:hlinkClick xmlns:r="http://schemas.openxmlformats.org/officeDocument/2006/relationships" r:id="rId7" tooltip="Kliknutím zobrazíte mesiac 7"/>
          <a:extLst>
            <a:ext uri="{FF2B5EF4-FFF2-40B4-BE49-F238E27FC236}">
              <a16:creationId xmlns:a16="http://schemas.microsoft.com/office/drawing/2014/main" id="{00000000-0008-0000-0B00-0000A4000000}"/>
            </a:ext>
          </a:extLst>
        </xdr:cNvPr>
        <xdr:cNvGrpSpPr/>
      </xdr:nvGrpSpPr>
      <xdr:grpSpPr>
        <a:xfrm>
          <a:off x="9892393" y="746352"/>
          <a:ext cx="400050" cy="299357"/>
          <a:chOff x="9896475" y="757238"/>
          <a:chExt cx="400050" cy="295275"/>
        </a:xfrm>
      </xdr:grpSpPr>
      <xdr:sp macro="" textlink="">
        <xdr:nvSpPr>
          <xdr:cNvPr id="165" name="Voľný tvar 35">
            <a:hlinkClick xmlns:r="http://schemas.openxmlformats.org/officeDocument/2006/relationships" r:id="rId7" tooltip="Zobraziť mesiac č. 7"/>
            <a:extLst>
              <a:ext uri="{FF2B5EF4-FFF2-40B4-BE49-F238E27FC236}">
                <a16:creationId xmlns:a16="http://schemas.microsoft.com/office/drawing/2014/main" id="{00000000-0008-0000-0B00-0000A5000000}"/>
              </a:ext>
            </a:extLst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Voľný tvar 36">
            <a:extLst>
              <a:ext uri="{FF2B5EF4-FFF2-40B4-BE49-F238E27FC236}">
                <a16:creationId xmlns:a16="http://schemas.microsoft.com/office/drawing/2014/main" id="{00000000-0008-0000-0B00-0000A6000000}"/>
              </a:ext>
            </a:extLst>
          </xdr:cNvPr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Voľný tvar 37">
            <a:extLst>
              <a:ext uri="{FF2B5EF4-FFF2-40B4-BE49-F238E27FC236}">
                <a16:creationId xmlns:a16="http://schemas.microsoft.com/office/drawing/2014/main" id="{00000000-0008-0000-0B00-0000A7000000}"/>
              </a:ext>
            </a:extLst>
          </xdr:cNvPr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Voľný tvar 38">
            <a:extLst>
              <a:ext uri="{FF2B5EF4-FFF2-40B4-BE49-F238E27FC236}">
                <a16:creationId xmlns:a16="http://schemas.microsoft.com/office/drawing/2014/main" id="{00000000-0008-0000-0B00-0000A8000000}"/>
              </a:ext>
            </a:extLst>
          </xdr:cNvPr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Voľný tvar 39">
            <a:extLst>
              <a:ext uri="{FF2B5EF4-FFF2-40B4-BE49-F238E27FC236}">
                <a16:creationId xmlns:a16="http://schemas.microsoft.com/office/drawing/2014/main" id="{00000000-0008-0000-0B00-0000A9000000}"/>
              </a:ext>
            </a:extLst>
          </xdr:cNvPr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170" name="Mesiac 8" descr="Modrá tvár medvedíka" title="Navigačné tlačidlo mesiaca 8">
          <a:hlinkClick xmlns:r="http://schemas.openxmlformats.org/officeDocument/2006/relationships" r:id="rId8" tooltip="Kliknutím zobrazíte mesiac 8"/>
          <a:extLst>
            <a:ext uri="{FF2B5EF4-FFF2-40B4-BE49-F238E27FC236}">
              <a16:creationId xmlns:a16="http://schemas.microsoft.com/office/drawing/2014/main" id="{00000000-0008-0000-0B00-0000AA000000}"/>
            </a:ext>
          </a:extLst>
        </xdr:cNvPr>
        <xdr:cNvGrpSpPr/>
      </xdr:nvGrpSpPr>
      <xdr:grpSpPr>
        <a:xfrm>
          <a:off x="10435318" y="746352"/>
          <a:ext cx="400050" cy="299357"/>
          <a:chOff x="10439400" y="757238"/>
          <a:chExt cx="400050" cy="295275"/>
        </a:xfrm>
      </xdr:grpSpPr>
      <xdr:sp macro="" textlink="">
        <xdr:nvSpPr>
          <xdr:cNvPr id="171" name="Voľný tvar 40">
            <a:hlinkClick xmlns:r="http://schemas.openxmlformats.org/officeDocument/2006/relationships" r:id="rId8" tooltip="Zobraziť mesiac č. 8"/>
            <a:extLst>
              <a:ext uri="{FF2B5EF4-FFF2-40B4-BE49-F238E27FC236}">
                <a16:creationId xmlns:a16="http://schemas.microsoft.com/office/drawing/2014/main" id="{00000000-0008-0000-0B00-0000AB000000}"/>
              </a:ext>
            </a:extLst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2" name="Voľný tvar 41">
            <a:extLst>
              <a:ext uri="{FF2B5EF4-FFF2-40B4-BE49-F238E27FC236}">
                <a16:creationId xmlns:a16="http://schemas.microsoft.com/office/drawing/2014/main" id="{00000000-0008-0000-0B00-0000AC000000}"/>
              </a:ext>
            </a:extLst>
          </xdr:cNvPr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3" name="Voľný tvar 42">
            <a:extLst>
              <a:ext uri="{FF2B5EF4-FFF2-40B4-BE49-F238E27FC236}">
                <a16:creationId xmlns:a16="http://schemas.microsoft.com/office/drawing/2014/main" id="{00000000-0008-0000-0B00-0000AD000000}"/>
              </a:ext>
            </a:extLst>
          </xdr:cNvPr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4" name="Voľný tvar 43">
            <a:extLst>
              <a:ext uri="{FF2B5EF4-FFF2-40B4-BE49-F238E27FC236}">
                <a16:creationId xmlns:a16="http://schemas.microsoft.com/office/drawing/2014/main" id="{00000000-0008-0000-0B00-0000AE000000}"/>
              </a:ext>
            </a:extLst>
          </xdr:cNvPr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5" name="Voľný tvar 44">
            <a:extLst>
              <a:ext uri="{FF2B5EF4-FFF2-40B4-BE49-F238E27FC236}">
                <a16:creationId xmlns:a16="http://schemas.microsoft.com/office/drawing/2014/main" id="{00000000-0008-0000-0B00-0000AF000000}"/>
              </a:ext>
            </a:extLst>
          </xdr:cNvPr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176" name="Mesiac 9" descr="Fialová tvár medvedíka" title="Navigačné tlačidlo mesiaca 9">
          <a:hlinkClick xmlns:r="http://schemas.openxmlformats.org/officeDocument/2006/relationships" r:id="rId9" tooltip="Kliknutím zobrazíte mesiac 9"/>
          <a:extLst>
            <a:ext uri="{FF2B5EF4-FFF2-40B4-BE49-F238E27FC236}">
              <a16:creationId xmlns:a16="http://schemas.microsoft.com/office/drawing/2014/main" id="{00000000-0008-0000-0B00-0000B0000000}"/>
            </a:ext>
          </a:extLst>
        </xdr:cNvPr>
        <xdr:cNvGrpSpPr/>
      </xdr:nvGrpSpPr>
      <xdr:grpSpPr>
        <a:xfrm>
          <a:off x="10978243" y="746352"/>
          <a:ext cx="400050" cy="299357"/>
          <a:chOff x="10982325" y="757238"/>
          <a:chExt cx="400050" cy="295275"/>
        </a:xfrm>
      </xdr:grpSpPr>
      <xdr:sp macro="" textlink="">
        <xdr:nvSpPr>
          <xdr:cNvPr id="177" name="Voľný tvar 45">
            <a:hlinkClick xmlns:r="http://schemas.openxmlformats.org/officeDocument/2006/relationships" r:id="rId9" tooltip="Zobraziť mesiac č. 9"/>
            <a:extLst>
              <a:ext uri="{FF2B5EF4-FFF2-40B4-BE49-F238E27FC236}">
                <a16:creationId xmlns:a16="http://schemas.microsoft.com/office/drawing/2014/main" id="{00000000-0008-0000-0B00-0000B1000000}"/>
              </a:ext>
            </a:extLst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8" name="Voľný tvar 46">
            <a:extLst>
              <a:ext uri="{FF2B5EF4-FFF2-40B4-BE49-F238E27FC236}">
                <a16:creationId xmlns:a16="http://schemas.microsoft.com/office/drawing/2014/main" id="{00000000-0008-0000-0B00-0000B2000000}"/>
              </a:ext>
            </a:extLst>
          </xdr:cNvPr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9" name="Voľný tvar 47">
            <a:extLst>
              <a:ext uri="{FF2B5EF4-FFF2-40B4-BE49-F238E27FC236}">
                <a16:creationId xmlns:a16="http://schemas.microsoft.com/office/drawing/2014/main" id="{00000000-0008-0000-0B00-0000B3000000}"/>
              </a:ext>
            </a:extLst>
          </xdr:cNvPr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0" name="Voľný tvar 48">
            <a:extLst>
              <a:ext uri="{FF2B5EF4-FFF2-40B4-BE49-F238E27FC236}">
                <a16:creationId xmlns:a16="http://schemas.microsoft.com/office/drawing/2014/main" id="{00000000-0008-0000-0B00-0000B4000000}"/>
              </a:ext>
            </a:extLst>
          </xdr:cNvPr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Voľný tvar 49">
            <a:extLst>
              <a:ext uri="{FF2B5EF4-FFF2-40B4-BE49-F238E27FC236}">
                <a16:creationId xmlns:a16="http://schemas.microsoft.com/office/drawing/2014/main" id="{00000000-0008-0000-0B00-0000B5000000}"/>
              </a:ext>
            </a:extLst>
          </xdr:cNvPr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182" name="Mesiac 10" descr="Oranžová tvár medvedíka" title="Navigačné tlačidlo mesiaca 10">
          <a:hlinkClick xmlns:r="http://schemas.openxmlformats.org/officeDocument/2006/relationships" r:id="rId10" tooltip="Kliknutím zobrazíte mesiac 10"/>
          <a:extLst>
            <a:ext uri="{FF2B5EF4-FFF2-40B4-BE49-F238E27FC236}">
              <a16:creationId xmlns:a16="http://schemas.microsoft.com/office/drawing/2014/main" id="{00000000-0008-0000-0B00-0000B6000000}"/>
            </a:ext>
          </a:extLst>
        </xdr:cNvPr>
        <xdr:cNvGrpSpPr/>
      </xdr:nvGrpSpPr>
      <xdr:grpSpPr>
        <a:xfrm>
          <a:off x="11521168" y="746352"/>
          <a:ext cx="400050" cy="299357"/>
          <a:chOff x="11525250" y="757238"/>
          <a:chExt cx="400050" cy="295275"/>
        </a:xfrm>
      </xdr:grpSpPr>
      <xdr:sp macro="" textlink="">
        <xdr:nvSpPr>
          <xdr:cNvPr id="183" name="Voľný tvar 50">
            <a:hlinkClick xmlns:r="http://schemas.openxmlformats.org/officeDocument/2006/relationships" r:id="rId10" tooltip="Zobraziť mesiac č. 10"/>
            <a:extLst>
              <a:ext uri="{FF2B5EF4-FFF2-40B4-BE49-F238E27FC236}">
                <a16:creationId xmlns:a16="http://schemas.microsoft.com/office/drawing/2014/main" id="{00000000-0008-0000-0B00-0000B7000000}"/>
              </a:ext>
            </a:extLst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4" name="Voľný tvar 51">
            <a:extLst>
              <a:ext uri="{FF2B5EF4-FFF2-40B4-BE49-F238E27FC236}">
                <a16:creationId xmlns:a16="http://schemas.microsoft.com/office/drawing/2014/main" id="{00000000-0008-0000-0B00-0000B8000000}"/>
              </a:ext>
            </a:extLst>
          </xdr:cNvPr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5" name="Voľný tvar 52">
            <a:extLst>
              <a:ext uri="{FF2B5EF4-FFF2-40B4-BE49-F238E27FC236}">
                <a16:creationId xmlns:a16="http://schemas.microsoft.com/office/drawing/2014/main" id="{00000000-0008-0000-0B00-0000B9000000}"/>
              </a:ext>
            </a:extLst>
          </xdr:cNvPr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6" name="Voľný tvar 53">
            <a:extLst>
              <a:ext uri="{FF2B5EF4-FFF2-40B4-BE49-F238E27FC236}">
                <a16:creationId xmlns:a16="http://schemas.microsoft.com/office/drawing/2014/main" id="{00000000-0008-0000-0B00-0000BA000000}"/>
              </a:ext>
            </a:extLst>
          </xdr:cNvPr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7" name="Voľný tvar 54">
            <a:extLst>
              <a:ext uri="{FF2B5EF4-FFF2-40B4-BE49-F238E27FC236}">
                <a16:creationId xmlns:a16="http://schemas.microsoft.com/office/drawing/2014/main" id="{00000000-0008-0000-0B00-0000BB000000}"/>
              </a:ext>
            </a:extLst>
          </xdr:cNvPr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188" name="Mesiac 11" descr="Žltozelená tvár medvedíka" title="Navigačné tlačidlo mesiaca 11">
          <a:hlinkClick xmlns:r="http://schemas.openxmlformats.org/officeDocument/2006/relationships" r:id="rId11" tooltip="Kliknutím zobrazíte mesiac 11"/>
          <a:extLst>
            <a:ext uri="{FF2B5EF4-FFF2-40B4-BE49-F238E27FC236}">
              <a16:creationId xmlns:a16="http://schemas.microsoft.com/office/drawing/2014/main" id="{00000000-0008-0000-0B00-0000BC000000}"/>
            </a:ext>
          </a:extLst>
        </xdr:cNvPr>
        <xdr:cNvGrpSpPr/>
      </xdr:nvGrpSpPr>
      <xdr:grpSpPr>
        <a:xfrm>
          <a:off x="12064093" y="746352"/>
          <a:ext cx="400050" cy="299357"/>
          <a:chOff x="12068175" y="757238"/>
          <a:chExt cx="400050" cy="295275"/>
        </a:xfrm>
      </xdr:grpSpPr>
      <xdr:sp macro="" textlink="">
        <xdr:nvSpPr>
          <xdr:cNvPr id="189" name="Voľný tvar 55">
            <a:hlinkClick xmlns:r="http://schemas.openxmlformats.org/officeDocument/2006/relationships" r:id="rId11" tooltip="Zobraziť mesiac č. 11"/>
            <a:extLst>
              <a:ext uri="{FF2B5EF4-FFF2-40B4-BE49-F238E27FC236}">
                <a16:creationId xmlns:a16="http://schemas.microsoft.com/office/drawing/2014/main" id="{00000000-0008-0000-0B00-0000BD000000}"/>
              </a:ext>
            </a:extLst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0" name="Voľný tvar 56">
            <a:extLst>
              <a:ext uri="{FF2B5EF4-FFF2-40B4-BE49-F238E27FC236}">
                <a16:creationId xmlns:a16="http://schemas.microsoft.com/office/drawing/2014/main" id="{00000000-0008-0000-0B00-0000BE000000}"/>
              </a:ext>
            </a:extLst>
          </xdr:cNvPr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1" name="Voľný tvar 57">
            <a:extLst>
              <a:ext uri="{FF2B5EF4-FFF2-40B4-BE49-F238E27FC236}">
                <a16:creationId xmlns:a16="http://schemas.microsoft.com/office/drawing/2014/main" id="{00000000-0008-0000-0B00-0000BF000000}"/>
              </a:ext>
            </a:extLst>
          </xdr:cNvPr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2" name="Voľný tvar 58">
            <a:extLst>
              <a:ext uri="{FF2B5EF4-FFF2-40B4-BE49-F238E27FC236}">
                <a16:creationId xmlns:a16="http://schemas.microsoft.com/office/drawing/2014/main" id="{00000000-0008-0000-0B00-0000C0000000}"/>
              </a:ext>
            </a:extLst>
          </xdr:cNvPr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3" name="Voľný tvar 59">
            <a:extLst>
              <a:ext uri="{FF2B5EF4-FFF2-40B4-BE49-F238E27FC236}">
                <a16:creationId xmlns:a16="http://schemas.microsoft.com/office/drawing/2014/main" id="{00000000-0008-0000-0B00-0000C1000000}"/>
              </a:ext>
            </a:extLst>
          </xdr:cNvPr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194" name="Mesiac 12" descr="Ružová tvár medvedíka" title="Navigačné tlačidlo mesiaca 12">
          <a:hlinkClick xmlns:r="http://schemas.openxmlformats.org/officeDocument/2006/relationships" r:id="rId12" tooltip="Kliknutím zobrazíte mesiac 12"/>
          <a:extLst>
            <a:ext uri="{FF2B5EF4-FFF2-40B4-BE49-F238E27FC236}">
              <a16:creationId xmlns:a16="http://schemas.microsoft.com/office/drawing/2014/main" id="{00000000-0008-0000-0B00-0000C2000000}"/>
            </a:ext>
          </a:extLst>
        </xdr:cNvPr>
        <xdr:cNvGrpSpPr/>
      </xdr:nvGrpSpPr>
      <xdr:grpSpPr>
        <a:xfrm>
          <a:off x="12607018" y="746352"/>
          <a:ext cx="400050" cy="299357"/>
          <a:chOff x="12611100" y="757238"/>
          <a:chExt cx="400050" cy="295275"/>
        </a:xfrm>
      </xdr:grpSpPr>
      <xdr:sp macro="" textlink="">
        <xdr:nvSpPr>
          <xdr:cNvPr id="195" name="Voľný tvar 60">
            <a:hlinkClick xmlns:r="http://schemas.openxmlformats.org/officeDocument/2006/relationships" r:id="rId12" tooltip="Zobraziť mesiac č. 12"/>
            <a:extLst>
              <a:ext uri="{FF2B5EF4-FFF2-40B4-BE49-F238E27FC236}">
                <a16:creationId xmlns:a16="http://schemas.microsoft.com/office/drawing/2014/main" id="{00000000-0008-0000-0B00-0000C3000000}"/>
              </a:ext>
            </a:extLst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6" name="Voľný tvar 61">
            <a:extLst>
              <a:ext uri="{FF2B5EF4-FFF2-40B4-BE49-F238E27FC236}">
                <a16:creationId xmlns:a16="http://schemas.microsoft.com/office/drawing/2014/main" id="{00000000-0008-0000-0B00-0000C4000000}"/>
              </a:ext>
            </a:extLst>
          </xdr:cNvPr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7" name="Voľný tvar 62">
            <a:extLst>
              <a:ext uri="{FF2B5EF4-FFF2-40B4-BE49-F238E27FC236}">
                <a16:creationId xmlns:a16="http://schemas.microsoft.com/office/drawing/2014/main" id="{00000000-0008-0000-0B00-0000C5000000}"/>
              </a:ext>
            </a:extLst>
          </xdr:cNvPr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8" name="Voľný tvar 63">
            <a:extLst>
              <a:ext uri="{FF2B5EF4-FFF2-40B4-BE49-F238E27FC236}">
                <a16:creationId xmlns:a16="http://schemas.microsoft.com/office/drawing/2014/main" id="{00000000-0008-0000-0B00-0000C6000000}"/>
              </a:ext>
            </a:extLst>
          </xdr:cNvPr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9" name="Voľný tvar 64">
            <a:extLst>
              <a:ext uri="{FF2B5EF4-FFF2-40B4-BE49-F238E27FC236}">
                <a16:creationId xmlns:a16="http://schemas.microsoft.com/office/drawing/2014/main" id="{00000000-0008-0000-0B00-0000C7000000}"/>
              </a:ext>
            </a:extLst>
          </xdr:cNvPr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200" name="Mesiac 1" descr="Žltozelená tvár medvedíka" title="Navigačné tlačidlo mesiaca 1">
          <a:hlinkClick xmlns:r="http://schemas.openxmlformats.org/officeDocument/2006/relationships" r:id="rId1" tooltip="Kliknutím zobrazíte mesiac 1"/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GrpSpPr/>
      </xdr:nvGrpSpPr>
      <xdr:grpSpPr>
        <a:xfrm>
          <a:off x="9884833" y="293688"/>
          <a:ext cx="400050" cy="295275"/>
          <a:chOff x="9896475" y="300038"/>
          <a:chExt cx="400050" cy="295275"/>
        </a:xfrm>
      </xdr:grpSpPr>
      <xdr:sp macro="" textlink="">
        <xdr:nvSpPr>
          <xdr:cNvPr id="201" name="Voľný tvar 5" descr="„“" title="Navigácia mesiaca 1">
            <a:hlinkClick xmlns:r="http://schemas.openxmlformats.org/officeDocument/2006/relationships" r:id="rId1" tooltip="Zobraziť mesiac č. 1"/>
            <a:extLst>
              <a:ext uri="{FF2B5EF4-FFF2-40B4-BE49-F238E27FC236}">
                <a16:creationId xmlns:a16="http://schemas.microsoft.com/office/drawing/2014/main" id="{00000000-0008-0000-0100-0000C9000000}"/>
              </a:ext>
            </a:extLst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2" name="Voľný tvar 6">
            <a:extLst>
              <a:ext uri="{FF2B5EF4-FFF2-40B4-BE49-F238E27FC236}">
                <a16:creationId xmlns:a16="http://schemas.microsoft.com/office/drawing/2014/main" id="{00000000-0008-0000-0100-0000CA000000}"/>
              </a:ext>
            </a:extLst>
          </xdr:cNvPr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3" name="Voľný tvar 7">
            <a:extLst>
              <a:ext uri="{FF2B5EF4-FFF2-40B4-BE49-F238E27FC236}">
                <a16:creationId xmlns:a16="http://schemas.microsoft.com/office/drawing/2014/main" id="{00000000-0008-0000-0100-0000CB000000}"/>
              </a:ext>
            </a:extLst>
          </xdr:cNvPr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4" name="Voľný tvar 8">
            <a:extLst>
              <a:ext uri="{FF2B5EF4-FFF2-40B4-BE49-F238E27FC236}">
                <a16:creationId xmlns:a16="http://schemas.microsoft.com/office/drawing/2014/main" id="{00000000-0008-0000-0100-0000CC000000}"/>
              </a:ext>
            </a:extLst>
          </xdr:cNvPr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5" name="Voľný tvar 9">
            <a:extLst>
              <a:ext uri="{FF2B5EF4-FFF2-40B4-BE49-F238E27FC236}">
                <a16:creationId xmlns:a16="http://schemas.microsoft.com/office/drawing/2014/main" id="{00000000-0008-0000-0100-0000CD000000}"/>
              </a:ext>
            </a:extLst>
          </xdr:cNvPr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206" name="Mesiac 2" descr="Oranžová tvár medvedíka" title="Navigačné tlačidlo mesiaca 2">
          <a:hlinkClick xmlns:r="http://schemas.openxmlformats.org/officeDocument/2006/relationships" r:id="rId2" tooltip="Kliknutím zobrazíte mesiac 2"/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GrpSpPr/>
      </xdr:nvGrpSpPr>
      <xdr:grpSpPr>
        <a:xfrm>
          <a:off x="10427758" y="293688"/>
          <a:ext cx="400050" cy="295275"/>
          <a:chOff x="10439400" y="300038"/>
          <a:chExt cx="400050" cy="295275"/>
        </a:xfrm>
      </xdr:grpSpPr>
      <xdr:sp macro="" textlink="">
        <xdr:nvSpPr>
          <xdr:cNvPr id="207" name="Voľný tvar 10">
            <a:hlinkClick xmlns:r="http://schemas.openxmlformats.org/officeDocument/2006/relationships" r:id="rId2" tooltip="Zobraziť mesiac č. 2"/>
            <a:extLst>
              <a:ext uri="{FF2B5EF4-FFF2-40B4-BE49-F238E27FC236}">
                <a16:creationId xmlns:a16="http://schemas.microsoft.com/office/drawing/2014/main" id="{00000000-0008-0000-0100-0000CF000000}"/>
              </a:ext>
            </a:extLst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8" name="Voľný tvar 11">
            <a:extLst>
              <a:ext uri="{FF2B5EF4-FFF2-40B4-BE49-F238E27FC236}">
                <a16:creationId xmlns:a16="http://schemas.microsoft.com/office/drawing/2014/main" id="{00000000-0008-0000-0100-0000D0000000}"/>
              </a:ext>
            </a:extLst>
          </xdr:cNvPr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9" name="Voľný tvar 12">
            <a:extLst>
              <a:ext uri="{FF2B5EF4-FFF2-40B4-BE49-F238E27FC236}">
                <a16:creationId xmlns:a16="http://schemas.microsoft.com/office/drawing/2014/main" id="{00000000-0008-0000-0100-0000D1000000}"/>
              </a:ext>
            </a:extLst>
          </xdr:cNvPr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0" name="Voľný tvar 13">
            <a:extLst>
              <a:ext uri="{FF2B5EF4-FFF2-40B4-BE49-F238E27FC236}">
                <a16:creationId xmlns:a16="http://schemas.microsoft.com/office/drawing/2014/main" id="{00000000-0008-0000-0100-0000D2000000}"/>
              </a:ext>
            </a:extLst>
          </xdr:cNvPr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1" name="Voľný tvar 14">
            <a:extLst>
              <a:ext uri="{FF2B5EF4-FFF2-40B4-BE49-F238E27FC236}">
                <a16:creationId xmlns:a16="http://schemas.microsoft.com/office/drawing/2014/main" id="{00000000-0008-0000-0100-0000D3000000}"/>
              </a:ext>
            </a:extLst>
          </xdr:cNvPr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212" name="Mesiac 3" descr="Ružová tvár medvedíka" title="Navigačné tlačidlo mesiaca 3">
          <a:hlinkClick xmlns:r="http://schemas.openxmlformats.org/officeDocument/2006/relationships" r:id="rId3" tooltip="Kliknutím zobrazíte mesiac 3"/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GrpSpPr/>
      </xdr:nvGrpSpPr>
      <xdr:grpSpPr>
        <a:xfrm>
          <a:off x="10970683" y="293688"/>
          <a:ext cx="400050" cy="295275"/>
          <a:chOff x="10982325" y="300038"/>
          <a:chExt cx="400050" cy="295275"/>
        </a:xfrm>
      </xdr:grpSpPr>
      <xdr:sp macro="" textlink="">
        <xdr:nvSpPr>
          <xdr:cNvPr id="213" name="Voľný tvar 15">
            <a:hlinkClick xmlns:r="http://schemas.openxmlformats.org/officeDocument/2006/relationships" r:id="rId3" tooltip="Zobraziť mesiac č. 3"/>
            <a:extLst>
              <a:ext uri="{FF2B5EF4-FFF2-40B4-BE49-F238E27FC236}">
                <a16:creationId xmlns:a16="http://schemas.microsoft.com/office/drawing/2014/main" id="{00000000-0008-0000-0100-0000D5000000}"/>
              </a:ext>
            </a:extLst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4" name="Voľný tvar 16">
            <a:extLst>
              <a:ext uri="{FF2B5EF4-FFF2-40B4-BE49-F238E27FC236}">
                <a16:creationId xmlns:a16="http://schemas.microsoft.com/office/drawing/2014/main" id="{00000000-0008-0000-0100-0000D6000000}"/>
              </a:ext>
            </a:extLst>
          </xdr:cNvPr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5" name="Voľný tvar 17">
            <a:extLst>
              <a:ext uri="{FF2B5EF4-FFF2-40B4-BE49-F238E27FC236}">
                <a16:creationId xmlns:a16="http://schemas.microsoft.com/office/drawing/2014/main" id="{00000000-0008-0000-0100-0000D7000000}"/>
              </a:ext>
            </a:extLst>
          </xdr:cNvPr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6" name="Voľný tvar 18">
            <a:extLst>
              <a:ext uri="{FF2B5EF4-FFF2-40B4-BE49-F238E27FC236}">
                <a16:creationId xmlns:a16="http://schemas.microsoft.com/office/drawing/2014/main" id="{00000000-0008-0000-0100-0000D8000000}"/>
              </a:ext>
            </a:extLst>
          </xdr:cNvPr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7" name="Voľný tvar 19">
            <a:extLst>
              <a:ext uri="{FF2B5EF4-FFF2-40B4-BE49-F238E27FC236}">
                <a16:creationId xmlns:a16="http://schemas.microsoft.com/office/drawing/2014/main" id="{00000000-0008-0000-0100-0000D9000000}"/>
              </a:ext>
            </a:extLst>
          </xdr:cNvPr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218" name="Mesiac 4" descr="Červená tvár medvedíka" title="Navigačné tlačidlo mesiaca 4">
          <a:hlinkClick xmlns:r="http://schemas.openxmlformats.org/officeDocument/2006/relationships" r:id="rId4" tooltip="Kliknutím zobrazíte mesiac 4"/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GrpSpPr/>
      </xdr:nvGrpSpPr>
      <xdr:grpSpPr>
        <a:xfrm>
          <a:off x="11513608" y="293688"/>
          <a:ext cx="400050" cy="295275"/>
          <a:chOff x="11525250" y="300038"/>
          <a:chExt cx="400050" cy="295275"/>
        </a:xfrm>
      </xdr:grpSpPr>
      <xdr:sp macro="" textlink="">
        <xdr:nvSpPr>
          <xdr:cNvPr id="219" name="Voľný tvar 20">
            <a:hlinkClick xmlns:r="http://schemas.openxmlformats.org/officeDocument/2006/relationships" r:id="rId4" tooltip="Zobraziť mesiac č. 4"/>
            <a:extLst>
              <a:ext uri="{FF2B5EF4-FFF2-40B4-BE49-F238E27FC236}">
                <a16:creationId xmlns:a16="http://schemas.microsoft.com/office/drawing/2014/main" id="{00000000-0008-0000-0100-0000DB000000}"/>
              </a:ext>
            </a:extLst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0" name="Voľný tvar 21">
            <a:extLst>
              <a:ext uri="{FF2B5EF4-FFF2-40B4-BE49-F238E27FC236}">
                <a16:creationId xmlns:a16="http://schemas.microsoft.com/office/drawing/2014/main" id="{00000000-0008-0000-0100-0000DC000000}"/>
              </a:ext>
            </a:extLst>
          </xdr:cNvPr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1" name="Voľný tvar 22">
            <a:extLst>
              <a:ext uri="{FF2B5EF4-FFF2-40B4-BE49-F238E27FC236}">
                <a16:creationId xmlns:a16="http://schemas.microsoft.com/office/drawing/2014/main" id="{00000000-0008-0000-0100-0000DD000000}"/>
              </a:ext>
            </a:extLst>
          </xdr:cNvPr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2" name="Voľný tvar 23">
            <a:extLst>
              <a:ext uri="{FF2B5EF4-FFF2-40B4-BE49-F238E27FC236}">
                <a16:creationId xmlns:a16="http://schemas.microsoft.com/office/drawing/2014/main" id="{00000000-0008-0000-0100-0000DE000000}"/>
              </a:ext>
            </a:extLst>
          </xdr:cNvPr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3" name="Voľný tvar 24">
            <a:extLst>
              <a:ext uri="{FF2B5EF4-FFF2-40B4-BE49-F238E27FC236}">
                <a16:creationId xmlns:a16="http://schemas.microsoft.com/office/drawing/2014/main" id="{00000000-0008-0000-0100-0000DF000000}"/>
              </a:ext>
            </a:extLst>
          </xdr:cNvPr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224" name="Mesiac 5" descr="Modrá tvár medvedíka" title="Navigačné tlačidlo mesiaca 5">
          <a:hlinkClick xmlns:r="http://schemas.openxmlformats.org/officeDocument/2006/relationships" r:id="rId5" tooltip="Kliknutím zobrazíte mesiac 5"/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GrpSpPr/>
      </xdr:nvGrpSpPr>
      <xdr:grpSpPr>
        <a:xfrm>
          <a:off x="12056533" y="293688"/>
          <a:ext cx="400050" cy="295275"/>
          <a:chOff x="12068175" y="300038"/>
          <a:chExt cx="400050" cy="295275"/>
        </a:xfrm>
      </xdr:grpSpPr>
      <xdr:sp macro="" textlink="">
        <xdr:nvSpPr>
          <xdr:cNvPr id="225" name="Voľný tvar 25">
            <a:hlinkClick xmlns:r="http://schemas.openxmlformats.org/officeDocument/2006/relationships" r:id="rId5" tooltip="Zobraziť mesiac č. 5"/>
            <a:extLst>
              <a:ext uri="{FF2B5EF4-FFF2-40B4-BE49-F238E27FC236}">
                <a16:creationId xmlns:a16="http://schemas.microsoft.com/office/drawing/2014/main" id="{00000000-0008-0000-0100-0000E1000000}"/>
              </a:ext>
            </a:extLst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" name="Voľný tvar 26">
            <a:extLst>
              <a:ext uri="{FF2B5EF4-FFF2-40B4-BE49-F238E27FC236}">
                <a16:creationId xmlns:a16="http://schemas.microsoft.com/office/drawing/2014/main" id="{00000000-0008-0000-0100-0000E2000000}"/>
              </a:ext>
            </a:extLst>
          </xdr:cNvPr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" name="Voľný tvar 27">
            <a:extLst>
              <a:ext uri="{FF2B5EF4-FFF2-40B4-BE49-F238E27FC236}">
                <a16:creationId xmlns:a16="http://schemas.microsoft.com/office/drawing/2014/main" id="{00000000-0008-0000-0100-0000E3000000}"/>
              </a:ext>
            </a:extLst>
          </xdr:cNvPr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" name="Voľný tvar 28">
            <a:extLst>
              <a:ext uri="{FF2B5EF4-FFF2-40B4-BE49-F238E27FC236}">
                <a16:creationId xmlns:a16="http://schemas.microsoft.com/office/drawing/2014/main" id="{00000000-0008-0000-0100-0000E4000000}"/>
              </a:ext>
            </a:extLst>
          </xdr:cNvPr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" name="Voľný tvar 29">
            <a:extLst>
              <a:ext uri="{FF2B5EF4-FFF2-40B4-BE49-F238E27FC236}">
                <a16:creationId xmlns:a16="http://schemas.microsoft.com/office/drawing/2014/main" id="{00000000-0008-0000-0100-0000E5000000}"/>
              </a:ext>
            </a:extLst>
          </xdr:cNvPr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230" name="Mesiac 6" descr="Zelená tvár medvedíka" title="Navigačné tlačidlo mesiaca 6">
          <a:hlinkClick xmlns:r="http://schemas.openxmlformats.org/officeDocument/2006/relationships" r:id="rId6" tooltip="Kliknutím zobrazíte mesiac 6"/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GrpSpPr/>
      </xdr:nvGrpSpPr>
      <xdr:grpSpPr>
        <a:xfrm>
          <a:off x="12599458" y="293688"/>
          <a:ext cx="400050" cy="295275"/>
          <a:chOff x="12611100" y="300038"/>
          <a:chExt cx="400050" cy="295275"/>
        </a:xfrm>
      </xdr:grpSpPr>
      <xdr:sp macro="" textlink="">
        <xdr:nvSpPr>
          <xdr:cNvPr id="231" name="Voľný tvar 30">
            <a:hlinkClick xmlns:r="http://schemas.openxmlformats.org/officeDocument/2006/relationships" r:id="rId6" tooltip="Zobraziť mesiac č. 6"/>
            <a:extLst>
              <a:ext uri="{FF2B5EF4-FFF2-40B4-BE49-F238E27FC236}">
                <a16:creationId xmlns:a16="http://schemas.microsoft.com/office/drawing/2014/main" id="{00000000-0008-0000-0100-0000E7000000}"/>
              </a:ext>
            </a:extLst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2" name="Voľný tvar 31">
            <a:extLst>
              <a:ext uri="{FF2B5EF4-FFF2-40B4-BE49-F238E27FC236}">
                <a16:creationId xmlns:a16="http://schemas.microsoft.com/office/drawing/2014/main" id="{00000000-0008-0000-0100-0000E8000000}"/>
              </a:ext>
            </a:extLst>
          </xdr:cNvPr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3" name="Voľný tvar 32">
            <a:extLst>
              <a:ext uri="{FF2B5EF4-FFF2-40B4-BE49-F238E27FC236}">
                <a16:creationId xmlns:a16="http://schemas.microsoft.com/office/drawing/2014/main" id="{00000000-0008-0000-0100-0000E9000000}"/>
              </a:ext>
            </a:extLst>
          </xdr:cNvPr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4" name="Voľný tvar 33">
            <a:extLst>
              <a:ext uri="{FF2B5EF4-FFF2-40B4-BE49-F238E27FC236}">
                <a16:creationId xmlns:a16="http://schemas.microsoft.com/office/drawing/2014/main" id="{00000000-0008-0000-0100-0000EA000000}"/>
              </a:ext>
            </a:extLst>
          </xdr:cNvPr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5" name="Voľný tvar 34">
            <a:extLst>
              <a:ext uri="{FF2B5EF4-FFF2-40B4-BE49-F238E27FC236}">
                <a16:creationId xmlns:a16="http://schemas.microsoft.com/office/drawing/2014/main" id="{00000000-0008-0000-0100-0000EB000000}"/>
              </a:ext>
            </a:extLst>
          </xdr:cNvPr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236" name="Mesiac 7" descr="Svetlomodrá tvár medvedíka" title="Navigačné tlačidlo mesiaca 7">
          <a:hlinkClick xmlns:r="http://schemas.openxmlformats.org/officeDocument/2006/relationships" r:id="rId7" tooltip="Kliknutím zobrazíte mesiac 7"/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GrpSpPr/>
      </xdr:nvGrpSpPr>
      <xdr:grpSpPr>
        <a:xfrm>
          <a:off x="9884833" y="750888"/>
          <a:ext cx="400050" cy="296333"/>
          <a:chOff x="9896475" y="757238"/>
          <a:chExt cx="400050" cy="295275"/>
        </a:xfrm>
      </xdr:grpSpPr>
      <xdr:sp macro="" textlink="">
        <xdr:nvSpPr>
          <xdr:cNvPr id="237" name="Voľný tvar 35">
            <a:hlinkClick xmlns:r="http://schemas.openxmlformats.org/officeDocument/2006/relationships" r:id="rId7" tooltip="Zobraziť mesiac č. 7"/>
            <a:extLst>
              <a:ext uri="{FF2B5EF4-FFF2-40B4-BE49-F238E27FC236}">
                <a16:creationId xmlns:a16="http://schemas.microsoft.com/office/drawing/2014/main" id="{00000000-0008-0000-0100-0000ED000000}"/>
              </a:ext>
            </a:extLst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8" name="Voľný tvar 36">
            <a:extLst>
              <a:ext uri="{FF2B5EF4-FFF2-40B4-BE49-F238E27FC236}">
                <a16:creationId xmlns:a16="http://schemas.microsoft.com/office/drawing/2014/main" id="{00000000-0008-0000-0100-0000EE000000}"/>
              </a:ext>
            </a:extLst>
          </xdr:cNvPr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9" name="Voľný tvar 37">
            <a:extLst>
              <a:ext uri="{FF2B5EF4-FFF2-40B4-BE49-F238E27FC236}">
                <a16:creationId xmlns:a16="http://schemas.microsoft.com/office/drawing/2014/main" id="{00000000-0008-0000-0100-0000EF000000}"/>
              </a:ext>
            </a:extLst>
          </xdr:cNvPr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0" name="Voľný tvar 38">
            <a:extLst>
              <a:ext uri="{FF2B5EF4-FFF2-40B4-BE49-F238E27FC236}">
                <a16:creationId xmlns:a16="http://schemas.microsoft.com/office/drawing/2014/main" id="{00000000-0008-0000-0100-0000F0000000}"/>
              </a:ext>
            </a:extLst>
          </xdr:cNvPr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1" name="Voľný tvar 39">
            <a:extLst>
              <a:ext uri="{FF2B5EF4-FFF2-40B4-BE49-F238E27FC236}">
                <a16:creationId xmlns:a16="http://schemas.microsoft.com/office/drawing/2014/main" id="{00000000-0008-0000-0100-0000F1000000}"/>
              </a:ext>
            </a:extLst>
          </xdr:cNvPr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242" name="Mesiac 8" descr="Modrá tvár medvedíka" title="Navigačné tlačidlo mesiaca 8">
          <a:hlinkClick xmlns:r="http://schemas.openxmlformats.org/officeDocument/2006/relationships" r:id="rId8" tooltip="Kliknutím zobrazíte mesiac 8"/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GrpSpPr/>
      </xdr:nvGrpSpPr>
      <xdr:grpSpPr>
        <a:xfrm>
          <a:off x="10427758" y="750888"/>
          <a:ext cx="400050" cy="296333"/>
          <a:chOff x="10439400" y="757238"/>
          <a:chExt cx="400050" cy="295275"/>
        </a:xfrm>
      </xdr:grpSpPr>
      <xdr:sp macro="" textlink="">
        <xdr:nvSpPr>
          <xdr:cNvPr id="243" name="Voľný tvar 40">
            <a:hlinkClick xmlns:r="http://schemas.openxmlformats.org/officeDocument/2006/relationships" r:id="rId8" tooltip="Zobraziť mesiac č. 8"/>
            <a:extLst>
              <a:ext uri="{FF2B5EF4-FFF2-40B4-BE49-F238E27FC236}">
                <a16:creationId xmlns:a16="http://schemas.microsoft.com/office/drawing/2014/main" id="{00000000-0008-0000-0100-0000F3000000}"/>
              </a:ext>
            </a:extLst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4" name="Voľný tvar 41">
            <a:extLst>
              <a:ext uri="{FF2B5EF4-FFF2-40B4-BE49-F238E27FC236}">
                <a16:creationId xmlns:a16="http://schemas.microsoft.com/office/drawing/2014/main" id="{00000000-0008-0000-0100-0000F4000000}"/>
              </a:ext>
            </a:extLst>
          </xdr:cNvPr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5" name="Voľný tvar 42">
            <a:extLst>
              <a:ext uri="{FF2B5EF4-FFF2-40B4-BE49-F238E27FC236}">
                <a16:creationId xmlns:a16="http://schemas.microsoft.com/office/drawing/2014/main" id="{00000000-0008-0000-0100-0000F5000000}"/>
              </a:ext>
            </a:extLst>
          </xdr:cNvPr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6" name="Voľný tvar 43">
            <a:extLst>
              <a:ext uri="{FF2B5EF4-FFF2-40B4-BE49-F238E27FC236}">
                <a16:creationId xmlns:a16="http://schemas.microsoft.com/office/drawing/2014/main" id="{00000000-0008-0000-0100-0000F6000000}"/>
              </a:ext>
            </a:extLst>
          </xdr:cNvPr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7" name="Voľný tvar 44">
            <a:extLst>
              <a:ext uri="{FF2B5EF4-FFF2-40B4-BE49-F238E27FC236}">
                <a16:creationId xmlns:a16="http://schemas.microsoft.com/office/drawing/2014/main" id="{00000000-0008-0000-0100-0000F7000000}"/>
              </a:ext>
            </a:extLst>
          </xdr:cNvPr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248" name="Mesiac 9" descr="Fialová tvár medvedíka" title="Navigačné tlačidlo mesiaca 9">
          <a:hlinkClick xmlns:r="http://schemas.openxmlformats.org/officeDocument/2006/relationships" r:id="rId9" tooltip="Kliknutím zobrazíte mesiac 9"/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GrpSpPr/>
      </xdr:nvGrpSpPr>
      <xdr:grpSpPr>
        <a:xfrm>
          <a:off x="10970683" y="750888"/>
          <a:ext cx="400050" cy="296333"/>
          <a:chOff x="10982325" y="757238"/>
          <a:chExt cx="400050" cy="295275"/>
        </a:xfrm>
      </xdr:grpSpPr>
      <xdr:sp macro="" textlink="">
        <xdr:nvSpPr>
          <xdr:cNvPr id="249" name="Voľný tvar 45">
            <a:hlinkClick xmlns:r="http://schemas.openxmlformats.org/officeDocument/2006/relationships" r:id="rId9" tooltip="Zobraziť mesiac č. 9"/>
            <a:extLst>
              <a:ext uri="{FF2B5EF4-FFF2-40B4-BE49-F238E27FC236}">
                <a16:creationId xmlns:a16="http://schemas.microsoft.com/office/drawing/2014/main" id="{00000000-0008-0000-0100-0000F9000000}"/>
              </a:ext>
            </a:extLst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0" name="Voľný tvar 46">
            <a:extLst>
              <a:ext uri="{FF2B5EF4-FFF2-40B4-BE49-F238E27FC236}">
                <a16:creationId xmlns:a16="http://schemas.microsoft.com/office/drawing/2014/main" id="{00000000-0008-0000-0100-0000FA000000}"/>
              </a:ext>
            </a:extLst>
          </xdr:cNvPr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1" name="Voľný tvar 47">
            <a:extLst>
              <a:ext uri="{FF2B5EF4-FFF2-40B4-BE49-F238E27FC236}">
                <a16:creationId xmlns:a16="http://schemas.microsoft.com/office/drawing/2014/main" id="{00000000-0008-0000-0100-0000FB000000}"/>
              </a:ext>
            </a:extLst>
          </xdr:cNvPr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2" name="Voľný tvar 48">
            <a:extLst>
              <a:ext uri="{FF2B5EF4-FFF2-40B4-BE49-F238E27FC236}">
                <a16:creationId xmlns:a16="http://schemas.microsoft.com/office/drawing/2014/main" id="{00000000-0008-0000-0100-0000FC000000}"/>
              </a:ext>
            </a:extLst>
          </xdr:cNvPr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3" name="Voľný tvar 49">
            <a:extLst>
              <a:ext uri="{FF2B5EF4-FFF2-40B4-BE49-F238E27FC236}">
                <a16:creationId xmlns:a16="http://schemas.microsoft.com/office/drawing/2014/main" id="{00000000-0008-0000-0100-0000FD000000}"/>
              </a:ext>
            </a:extLst>
          </xdr:cNvPr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254" name="Mesiac 10" descr="Oranžová tvár medvedíka" title="Navigačné tlačidlo mesiaca 10">
          <a:hlinkClick xmlns:r="http://schemas.openxmlformats.org/officeDocument/2006/relationships" r:id="rId10" tooltip="Kliknutím zobrazíte mesiac 10"/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GrpSpPr/>
      </xdr:nvGrpSpPr>
      <xdr:grpSpPr>
        <a:xfrm>
          <a:off x="11513608" y="750888"/>
          <a:ext cx="400050" cy="296333"/>
          <a:chOff x="11525250" y="757238"/>
          <a:chExt cx="400050" cy="295275"/>
        </a:xfrm>
      </xdr:grpSpPr>
      <xdr:sp macro="" textlink="">
        <xdr:nvSpPr>
          <xdr:cNvPr id="255" name="Voľný tvar 50">
            <a:hlinkClick xmlns:r="http://schemas.openxmlformats.org/officeDocument/2006/relationships" r:id="rId10" tooltip="Zobraziť mesiac č. 10"/>
            <a:extLst>
              <a:ext uri="{FF2B5EF4-FFF2-40B4-BE49-F238E27FC236}">
                <a16:creationId xmlns:a16="http://schemas.microsoft.com/office/drawing/2014/main" id="{00000000-0008-0000-0100-0000FF000000}"/>
              </a:ext>
            </a:extLst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6" name="Voľný tvar 51">
            <a:extLst>
              <a:ext uri="{FF2B5EF4-FFF2-40B4-BE49-F238E27FC236}">
                <a16:creationId xmlns:a16="http://schemas.microsoft.com/office/drawing/2014/main" id="{00000000-0008-0000-0100-000000010000}"/>
              </a:ext>
            </a:extLst>
          </xdr:cNvPr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7" name="Voľný tvar 52">
            <a:extLst>
              <a:ext uri="{FF2B5EF4-FFF2-40B4-BE49-F238E27FC236}">
                <a16:creationId xmlns:a16="http://schemas.microsoft.com/office/drawing/2014/main" id="{00000000-0008-0000-0100-000001010000}"/>
              </a:ext>
            </a:extLst>
          </xdr:cNvPr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8" name="Voľný tvar 53">
            <a:extLst>
              <a:ext uri="{FF2B5EF4-FFF2-40B4-BE49-F238E27FC236}">
                <a16:creationId xmlns:a16="http://schemas.microsoft.com/office/drawing/2014/main" id="{00000000-0008-0000-0100-000002010000}"/>
              </a:ext>
            </a:extLst>
          </xdr:cNvPr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9" name="Voľný tvar 54">
            <a:extLst>
              <a:ext uri="{FF2B5EF4-FFF2-40B4-BE49-F238E27FC236}">
                <a16:creationId xmlns:a16="http://schemas.microsoft.com/office/drawing/2014/main" id="{00000000-0008-0000-0100-000003010000}"/>
              </a:ext>
            </a:extLst>
          </xdr:cNvPr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260" name="Mesiac 11" descr="Žltozelená tvár medvedíka" title="Navigačné tlačidlo mesiaca 11">
          <a:hlinkClick xmlns:r="http://schemas.openxmlformats.org/officeDocument/2006/relationships" r:id="rId11" tooltip="Kliknutím zobrazíte mesiac 11"/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GrpSpPr/>
      </xdr:nvGrpSpPr>
      <xdr:grpSpPr>
        <a:xfrm>
          <a:off x="12056533" y="750888"/>
          <a:ext cx="400050" cy="296333"/>
          <a:chOff x="12068175" y="757238"/>
          <a:chExt cx="400050" cy="295275"/>
        </a:xfrm>
      </xdr:grpSpPr>
      <xdr:sp macro="" textlink="">
        <xdr:nvSpPr>
          <xdr:cNvPr id="261" name="Voľný tvar 55">
            <a:hlinkClick xmlns:r="http://schemas.openxmlformats.org/officeDocument/2006/relationships" r:id="rId11" tooltip="Zobraziť mesiac č. 11"/>
            <a:extLst>
              <a:ext uri="{FF2B5EF4-FFF2-40B4-BE49-F238E27FC236}">
                <a16:creationId xmlns:a16="http://schemas.microsoft.com/office/drawing/2014/main" id="{00000000-0008-0000-0100-000005010000}"/>
              </a:ext>
            </a:extLst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2" name="Voľný tvar 56">
            <a:extLst>
              <a:ext uri="{FF2B5EF4-FFF2-40B4-BE49-F238E27FC236}">
                <a16:creationId xmlns:a16="http://schemas.microsoft.com/office/drawing/2014/main" id="{00000000-0008-0000-0100-000006010000}"/>
              </a:ext>
            </a:extLst>
          </xdr:cNvPr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3" name="Voľný tvar 57">
            <a:extLst>
              <a:ext uri="{FF2B5EF4-FFF2-40B4-BE49-F238E27FC236}">
                <a16:creationId xmlns:a16="http://schemas.microsoft.com/office/drawing/2014/main" id="{00000000-0008-0000-0100-000007010000}"/>
              </a:ext>
            </a:extLst>
          </xdr:cNvPr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4" name="Voľný tvar 58">
            <a:extLst>
              <a:ext uri="{FF2B5EF4-FFF2-40B4-BE49-F238E27FC236}">
                <a16:creationId xmlns:a16="http://schemas.microsoft.com/office/drawing/2014/main" id="{00000000-0008-0000-0100-000008010000}"/>
              </a:ext>
            </a:extLst>
          </xdr:cNvPr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5" name="Voľný tvar 59">
            <a:extLst>
              <a:ext uri="{FF2B5EF4-FFF2-40B4-BE49-F238E27FC236}">
                <a16:creationId xmlns:a16="http://schemas.microsoft.com/office/drawing/2014/main" id="{00000000-0008-0000-0100-000009010000}"/>
              </a:ext>
            </a:extLst>
          </xdr:cNvPr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266" name="Mesiac 12" descr="Ružová tvár medvedíka" title="Navigačné tlačidlo mesiaca 12">
          <a:hlinkClick xmlns:r="http://schemas.openxmlformats.org/officeDocument/2006/relationships" r:id="rId12" tooltip="Kliknutím zobrazíte mesiac 12"/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GrpSpPr/>
      </xdr:nvGrpSpPr>
      <xdr:grpSpPr>
        <a:xfrm>
          <a:off x="12599458" y="750888"/>
          <a:ext cx="400050" cy="296333"/>
          <a:chOff x="12611100" y="757238"/>
          <a:chExt cx="400050" cy="295275"/>
        </a:xfrm>
      </xdr:grpSpPr>
      <xdr:sp macro="" textlink="">
        <xdr:nvSpPr>
          <xdr:cNvPr id="267" name="Voľný tvar 60">
            <a:hlinkClick xmlns:r="http://schemas.openxmlformats.org/officeDocument/2006/relationships" r:id="rId12" tooltip="Zobraziť mesiac č. 12"/>
            <a:extLst>
              <a:ext uri="{FF2B5EF4-FFF2-40B4-BE49-F238E27FC236}">
                <a16:creationId xmlns:a16="http://schemas.microsoft.com/office/drawing/2014/main" id="{00000000-0008-0000-0100-00000B010000}"/>
              </a:ext>
            </a:extLst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8" name="Voľný tvar 61">
            <a:extLst>
              <a:ext uri="{FF2B5EF4-FFF2-40B4-BE49-F238E27FC236}">
                <a16:creationId xmlns:a16="http://schemas.microsoft.com/office/drawing/2014/main" id="{00000000-0008-0000-0100-00000C010000}"/>
              </a:ext>
            </a:extLst>
          </xdr:cNvPr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9" name="Voľný tvar 62">
            <a:extLst>
              <a:ext uri="{FF2B5EF4-FFF2-40B4-BE49-F238E27FC236}">
                <a16:creationId xmlns:a16="http://schemas.microsoft.com/office/drawing/2014/main" id="{00000000-0008-0000-0100-00000D010000}"/>
              </a:ext>
            </a:extLst>
          </xdr:cNvPr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0" name="Voľný tvar 63">
            <a:extLst>
              <a:ext uri="{FF2B5EF4-FFF2-40B4-BE49-F238E27FC236}">
                <a16:creationId xmlns:a16="http://schemas.microsoft.com/office/drawing/2014/main" id="{00000000-0008-0000-0100-00000E010000}"/>
              </a:ext>
            </a:extLst>
          </xdr:cNvPr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1" name="Voľný tvar 64">
            <a:extLst>
              <a:ext uri="{FF2B5EF4-FFF2-40B4-BE49-F238E27FC236}">
                <a16:creationId xmlns:a16="http://schemas.microsoft.com/office/drawing/2014/main" id="{00000000-0008-0000-0100-00000F010000}"/>
              </a:ext>
            </a:extLst>
          </xdr:cNvPr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200" name="Mesiac 1" descr="Žltozelená tvár medvedíka" title="Navigačné tlačidlo mesiaca 1">
          <a:hlinkClick xmlns:r="http://schemas.openxmlformats.org/officeDocument/2006/relationships" r:id="rId1" tooltip="Kliknutím zobrazíte mesiac 1"/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GrpSpPr/>
      </xdr:nvGrpSpPr>
      <xdr:grpSpPr>
        <a:xfrm>
          <a:off x="9882188" y="285751"/>
          <a:ext cx="400050" cy="295275"/>
          <a:chOff x="9896475" y="300038"/>
          <a:chExt cx="400050" cy="295275"/>
        </a:xfrm>
      </xdr:grpSpPr>
      <xdr:sp macro="" textlink="">
        <xdr:nvSpPr>
          <xdr:cNvPr id="201" name="Voľný tvar 5" descr="„“" title="Navigácia mesiaca 1">
            <a:hlinkClick xmlns:r="http://schemas.openxmlformats.org/officeDocument/2006/relationships" r:id="rId1" tooltip="Zobraziť mesiac č. 1"/>
            <a:extLst>
              <a:ext uri="{FF2B5EF4-FFF2-40B4-BE49-F238E27FC236}">
                <a16:creationId xmlns:a16="http://schemas.microsoft.com/office/drawing/2014/main" id="{00000000-0008-0000-0200-0000C9000000}"/>
              </a:ext>
            </a:extLst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2" name="Voľný tvar 6">
            <a:extLst>
              <a:ext uri="{FF2B5EF4-FFF2-40B4-BE49-F238E27FC236}">
                <a16:creationId xmlns:a16="http://schemas.microsoft.com/office/drawing/2014/main" id="{00000000-0008-0000-0200-0000CA000000}"/>
              </a:ext>
            </a:extLst>
          </xdr:cNvPr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3" name="Voľný tvar 7">
            <a:extLst>
              <a:ext uri="{FF2B5EF4-FFF2-40B4-BE49-F238E27FC236}">
                <a16:creationId xmlns:a16="http://schemas.microsoft.com/office/drawing/2014/main" id="{00000000-0008-0000-0200-0000CB000000}"/>
              </a:ext>
            </a:extLst>
          </xdr:cNvPr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4" name="Voľný tvar 8">
            <a:extLst>
              <a:ext uri="{FF2B5EF4-FFF2-40B4-BE49-F238E27FC236}">
                <a16:creationId xmlns:a16="http://schemas.microsoft.com/office/drawing/2014/main" id="{00000000-0008-0000-0200-0000CC000000}"/>
              </a:ext>
            </a:extLst>
          </xdr:cNvPr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5" name="Voľný tvar 9">
            <a:extLst>
              <a:ext uri="{FF2B5EF4-FFF2-40B4-BE49-F238E27FC236}">
                <a16:creationId xmlns:a16="http://schemas.microsoft.com/office/drawing/2014/main" id="{00000000-0008-0000-0200-0000CD000000}"/>
              </a:ext>
            </a:extLst>
          </xdr:cNvPr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206" name="Mesiac 2" descr="Oranžová tvár medvedíka" title="Navigačné tlačidlo mesiaca 2">
          <a:hlinkClick xmlns:r="http://schemas.openxmlformats.org/officeDocument/2006/relationships" r:id="rId2" tooltip="Kliknutím zobrazíte mesiac 2"/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GrpSpPr/>
      </xdr:nvGrpSpPr>
      <xdr:grpSpPr>
        <a:xfrm>
          <a:off x="10425113" y="285751"/>
          <a:ext cx="400050" cy="295275"/>
          <a:chOff x="10439400" y="300038"/>
          <a:chExt cx="400050" cy="295275"/>
        </a:xfrm>
      </xdr:grpSpPr>
      <xdr:sp macro="" textlink="">
        <xdr:nvSpPr>
          <xdr:cNvPr id="207" name="Voľný tvar 10">
            <a:hlinkClick xmlns:r="http://schemas.openxmlformats.org/officeDocument/2006/relationships" r:id="rId2" tooltip="Zobraziť mesiac č. 2"/>
            <a:extLst>
              <a:ext uri="{FF2B5EF4-FFF2-40B4-BE49-F238E27FC236}">
                <a16:creationId xmlns:a16="http://schemas.microsoft.com/office/drawing/2014/main" id="{00000000-0008-0000-0200-0000CF000000}"/>
              </a:ext>
            </a:extLst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8" name="Voľný tvar 11">
            <a:extLst>
              <a:ext uri="{FF2B5EF4-FFF2-40B4-BE49-F238E27FC236}">
                <a16:creationId xmlns:a16="http://schemas.microsoft.com/office/drawing/2014/main" id="{00000000-0008-0000-0200-0000D0000000}"/>
              </a:ext>
            </a:extLst>
          </xdr:cNvPr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9" name="Voľný tvar 12">
            <a:extLst>
              <a:ext uri="{FF2B5EF4-FFF2-40B4-BE49-F238E27FC236}">
                <a16:creationId xmlns:a16="http://schemas.microsoft.com/office/drawing/2014/main" id="{00000000-0008-0000-0200-0000D1000000}"/>
              </a:ext>
            </a:extLst>
          </xdr:cNvPr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0" name="Voľný tvar 13">
            <a:extLst>
              <a:ext uri="{FF2B5EF4-FFF2-40B4-BE49-F238E27FC236}">
                <a16:creationId xmlns:a16="http://schemas.microsoft.com/office/drawing/2014/main" id="{00000000-0008-0000-0200-0000D2000000}"/>
              </a:ext>
            </a:extLst>
          </xdr:cNvPr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1" name="Voľný tvar 14">
            <a:extLst>
              <a:ext uri="{FF2B5EF4-FFF2-40B4-BE49-F238E27FC236}">
                <a16:creationId xmlns:a16="http://schemas.microsoft.com/office/drawing/2014/main" id="{00000000-0008-0000-0200-0000D3000000}"/>
              </a:ext>
            </a:extLst>
          </xdr:cNvPr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212" name="Mesiac 3" descr="Ružová tvár medvedíka" title="Navigačné tlačidlo mesiaca 3">
          <a:hlinkClick xmlns:r="http://schemas.openxmlformats.org/officeDocument/2006/relationships" r:id="rId3" tooltip="Kliknutím zobrazíte mesiac 3"/>
          <a:extLst>
            <a:ext uri="{FF2B5EF4-FFF2-40B4-BE49-F238E27FC236}">
              <a16:creationId xmlns:a16="http://schemas.microsoft.com/office/drawing/2014/main" id="{00000000-0008-0000-0200-0000D4000000}"/>
            </a:ext>
          </a:extLst>
        </xdr:cNvPr>
        <xdr:cNvGrpSpPr/>
      </xdr:nvGrpSpPr>
      <xdr:grpSpPr>
        <a:xfrm>
          <a:off x="10968038" y="285751"/>
          <a:ext cx="400050" cy="295275"/>
          <a:chOff x="10982325" y="300038"/>
          <a:chExt cx="400050" cy="295275"/>
        </a:xfrm>
      </xdr:grpSpPr>
      <xdr:sp macro="" textlink="">
        <xdr:nvSpPr>
          <xdr:cNvPr id="213" name="Voľný tvar 15">
            <a:hlinkClick xmlns:r="http://schemas.openxmlformats.org/officeDocument/2006/relationships" r:id="rId3" tooltip="Zobraziť mesiac č. 3"/>
            <a:extLst>
              <a:ext uri="{FF2B5EF4-FFF2-40B4-BE49-F238E27FC236}">
                <a16:creationId xmlns:a16="http://schemas.microsoft.com/office/drawing/2014/main" id="{00000000-0008-0000-0200-0000D5000000}"/>
              </a:ext>
            </a:extLst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4" name="Voľný tvar 16">
            <a:extLst>
              <a:ext uri="{FF2B5EF4-FFF2-40B4-BE49-F238E27FC236}">
                <a16:creationId xmlns:a16="http://schemas.microsoft.com/office/drawing/2014/main" id="{00000000-0008-0000-0200-0000D6000000}"/>
              </a:ext>
            </a:extLst>
          </xdr:cNvPr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5" name="Voľný tvar 17">
            <a:extLst>
              <a:ext uri="{FF2B5EF4-FFF2-40B4-BE49-F238E27FC236}">
                <a16:creationId xmlns:a16="http://schemas.microsoft.com/office/drawing/2014/main" id="{00000000-0008-0000-0200-0000D7000000}"/>
              </a:ext>
            </a:extLst>
          </xdr:cNvPr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6" name="Voľný tvar 18">
            <a:extLst>
              <a:ext uri="{FF2B5EF4-FFF2-40B4-BE49-F238E27FC236}">
                <a16:creationId xmlns:a16="http://schemas.microsoft.com/office/drawing/2014/main" id="{00000000-0008-0000-0200-0000D8000000}"/>
              </a:ext>
            </a:extLst>
          </xdr:cNvPr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7" name="Voľný tvar 19">
            <a:extLst>
              <a:ext uri="{FF2B5EF4-FFF2-40B4-BE49-F238E27FC236}">
                <a16:creationId xmlns:a16="http://schemas.microsoft.com/office/drawing/2014/main" id="{00000000-0008-0000-0200-0000D9000000}"/>
              </a:ext>
            </a:extLst>
          </xdr:cNvPr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218" name="Mesiac 4" descr="Červená tvár medvedíka" title="Navigačné tlačidlo mesiaca 4">
          <a:hlinkClick xmlns:r="http://schemas.openxmlformats.org/officeDocument/2006/relationships" r:id="rId4" tooltip="Kliknutím zobrazíte mesiac 4"/>
          <a:extLst>
            <a:ext uri="{FF2B5EF4-FFF2-40B4-BE49-F238E27FC236}">
              <a16:creationId xmlns:a16="http://schemas.microsoft.com/office/drawing/2014/main" id="{00000000-0008-0000-0200-0000DA000000}"/>
            </a:ext>
          </a:extLst>
        </xdr:cNvPr>
        <xdr:cNvGrpSpPr/>
      </xdr:nvGrpSpPr>
      <xdr:grpSpPr>
        <a:xfrm>
          <a:off x="11510963" y="285751"/>
          <a:ext cx="400050" cy="295275"/>
          <a:chOff x="11525250" y="300038"/>
          <a:chExt cx="400050" cy="295275"/>
        </a:xfrm>
      </xdr:grpSpPr>
      <xdr:sp macro="" textlink="">
        <xdr:nvSpPr>
          <xdr:cNvPr id="219" name="Voľný tvar 20">
            <a:hlinkClick xmlns:r="http://schemas.openxmlformats.org/officeDocument/2006/relationships" r:id="rId4" tooltip="Zobraziť mesiac č. 4"/>
            <a:extLst>
              <a:ext uri="{FF2B5EF4-FFF2-40B4-BE49-F238E27FC236}">
                <a16:creationId xmlns:a16="http://schemas.microsoft.com/office/drawing/2014/main" id="{00000000-0008-0000-0200-0000DB000000}"/>
              </a:ext>
            </a:extLst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0" name="Voľný tvar 21">
            <a:extLst>
              <a:ext uri="{FF2B5EF4-FFF2-40B4-BE49-F238E27FC236}">
                <a16:creationId xmlns:a16="http://schemas.microsoft.com/office/drawing/2014/main" id="{00000000-0008-0000-0200-0000DC000000}"/>
              </a:ext>
            </a:extLst>
          </xdr:cNvPr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1" name="Voľný tvar 22">
            <a:extLst>
              <a:ext uri="{FF2B5EF4-FFF2-40B4-BE49-F238E27FC236}">
                <a16:creationId xmlns:a16="http://schemas.microsoft.com/office/drawing/2014/main" id="{00000000-0008-0000-0200-0000DD000000}"/>
              </a:ext>
            </a:extLst>
          </xdr:cNvPr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2" name="Voľný tvar 23">
            <a:extLst>
              <a:ext uri="{FF2B5EF4-FFF2-40B4-BE49-F238E27FC236}">
                <a16:creationId xmlns:a16="http://schemas.microsoft.com/office/drawing/2014/main" id="{00000000-0008-0000-0200-0000DE000000}"/>
              </a:ext>
            </a:extLst>
          </xdr:cNvPr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3" name="Voľný tvar 24">
            <a:extLst>
              <a:ext uri="{FF2B5EF4-FFF2-40B4-BE49-F238E27FC236}">
                <a16:creationId xmlns:a16="http://schemas.microsoft.com/office/drawing/2014/main" id="{00000000-0008-0000-0200-0000DF000000}"/>
              </a:ext>
            </a:extLst>
          </xdr:cNvPr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224" name="Mesiac 5" descr="Modrá tvár medvedíka" title="Navigačné tlačidlo mesiaca 5">
          <a:hlinkClick xmlns:r="http://schemas.openxmlformats.org/officeDocument/2006/relationships" r:id="rId5" tooltip="Kliknutím zobrazíte mesiac 5"/>
          <a:extLst>
            <a:ext uri="{FF2B5EF4-FFF2-40B4-BE49-F238E27FC236}">
              <a16:creationId xmlns:a16="http://schemas.microsoft.com/office/drawing/2014/main" id="{00000000-0008-0000-0200-0000E0000000}"/>
            </a:ext>
          </a:extLst>
        </xdr:cNvPr>
        <xdr:cNvGrpSpPr/>
      </xdr:nvGrpSpPr>
      <xdr:grpSpPr>
        <a:xfrm>
          <a:off x="12053888" y="285751"/>
          <a:ext cx="400050" cy="295275"/>
          <a:chOff x="12068175" y="300038"/>
          <a:chExt cx="400050" cy="295275"/>
        </a:xfrm>
      </xdr:grpSpPr>
      <xdr:sp macro="" textlink="">
        <xdr:nvSpPr>
          <xdr:cNvPr id="225" name="Voľný tvar 25">
            <a:hlinkClick xmlns:r="http://schemas.openxmlformats.org/officeDocument/2006/relationships" r:id="rId5" tooltip="Zobraziť mesiac č. 5"/>
            <a:extLst>
              <a:ext uri="{FF2B5EF4-FFF2-40B4-BE49-F238E27FC236}">
                <a16:creationId xmlns:a16="http://schemas.microsoft.com/office/drawing/2014/main" id="{00000000-0008-0000-0200-0000E1000000}"/>
              </a:ext>
            </a:extLst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" name="Voľný tvar 26">
            <a:extLst>
              <a:ext uri="{FF2B5EF4-FFF2-40B4-BE49-F238E27FC236}">
                <a16:creationId xmlns:a16="http://schemas.microsoft.com/office/drawing/2014/main" id="{00000000-0008-0000-0200-0000E2000000}"/>
              </a:ext>
            </a:extLst>
          </xdr:cNvPr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" name="Voľný tvar 27">
            <a:extLst>
              <a:ext uri="{FF2B5EF4-FFF2-40B4-BE49-F238E27FC236}">
                <a16:creationId xmlns:a16="http://schemas.microsoft.com/office/drawing/2014/main" id="{00000000-0008-0000-0200-0000E3000000}"/>
              </a:ext>
            </a:extLst>
          </xdr:cNvPr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" name="Voľný tvar 28">
            <a:extLst>
              <a:ext uri="{FF2B5EF4-FFF2-40B4-BE49-F238E27FC236}">
                <a16:creationId xmlns:a16="http://schemas.microsoft.com/office/drawing/2014/main" id="{00000000-0008-0000-0200-0000E4000000}"/>
              </a:ext>
            </a:extLst>
          </xdr:cNvPr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" name="Voľný tvar 29">
            <a:extLst>
              <a:ext uri="{FF2B5EF4-FFF2-40B4-BE49-F238E27FC236}">
                <a16:creationId xmlns:a16="http://schemas.microsoft.com/office/drawing/2014/main" id="{00000000-0008-0000-0200-0000E5000000}"/>
              </a:ext>
            </a:extLst>
          </xdr:cNvPr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230" name="Mesiac 6" descr="Zelená tvár medvedíka" title="Navigačné tlačidlo mesiaca 6">
          <a:hlinkClick xmlns:r="http://schemas.openxmlformats.org/officeDocument/2006/relationships" r:id="rId6" tooltip="Kliknutím zobrazíte mesiac 6"/>
          <a:extLst>
            <a:ext uri="{FF2B5EF4-FFF2-40B4-BE49-F238E27FC236}">
              <a16:creationId xmlns:a16="http://schemas.microsoft.com/office/drawing/2014/main" id="{00000000-0008-0000-0200-0000E6000000}"/>
            </a:ext>
          </a:extLst>
        </xdr:cNvPr>
        <xdr:cNvGrpSpPr/>
      </xdr:nvGrpSpPr>
      <xdr:grpSpPr>
        <a:xfrm>
          <a:off x="12596813" y="285751"/>
          <a:ext cx="400050" cy="295275"/>
          <a:chOff x="12611100" y="300038"/>
          <a:chExt cx="400050" cy="295275"/>
        </a:xfrm>
      </xdr:grpSpPr>
      <xdr:sp macro="" textlink="">
        <xdr:nvSpPr>
          <xdr:cNvPr id="231" name="Voľný tvar 30">
            <a:hlinkClick xmlns:r="http://schemas.openxmlformats.org/officeDocument/2006/relationships" r:id="rId6" tooltip="Zobraziť mesiac č. 6"/>
            <a:extLst>
              <a:ext uri="{FF2B5EF4-FFF2-40B4-BE49-F238E27FC236}">
                <a16:creationId xmlns:a16="http://schemas.microsoft.com/office/drawing/2014/main" id="{00000000-0008-0000-0200-0000E7000000}"/>
              </a:ext>
            </a:extLst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2" name="Voľný tvar 31">
            <a:extLst>
              <a:ext uri="{FF2B5EF4-FFF2-40B4-BE49-F238E27FC236}">
                <a16:creationId xmlns:a16="http://schemas.microsoft.com/office/drawing/2014/main" id="{00000000-0008-0000-0200-0000E8000000}"/>
              </a:ext>
            </a:extLst>
          </xdr:cNvPr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3" name="Voľný tvar 32">
            <a:extLst>
              <a:ext uri="{FF2B5EF4-FFF2-40B4-BE49-F238E27FC236}">
                <a16:creationId xmlns:a16="http://schemas.microsoft.com/office/drawing/2014/main" id="{00000000-0008-0000-0200-0000E9000000}"/>
              </a:ext>
            </a:extLst>
          </xdr:cNvPr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4" name="Voľný tvar 33">
            <a:extLst>
              <a:ext uri="{FF2B5EF4-FFF2-40B4-BE49-F238E27FC236}">
                <a16:creationId xmlns:a16="http://schemas.microsoft.com/office/drawing/2014/main" id="{00000000-0008-0000-0200-0000EA000000}"/>
              </a:ext>
            </a:extLst>
          </xdr:cNvPr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5" name="Voľný tvar 34">
            <a:extLst>
              <a:ext uri="{FF2B5EF4-FFF2-40B4-BE49-F238E27FC236}">
                <a16:creationId xmlns:a16="http://schemas.microsoft.com/office/drawing/2014/main" id="{00000000-0008-0000-0200-0000EB000000}"/>
              </a:ext>
            </a:extLst>
          </xdr:cNvPr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236" name="Mesiac 7" descr="Svetlomodrá tvár medvedíka" title="Navigačné tlačidlo mesiaca 7">
          <a:hlinkClick xmlns:r="http://schemas.openxmlformats.org/officeDocument/2006/relationships" r:id="rId7" tooltip="Kliknutím zobrazíte mesiac 7"/>
          <a:extLst>
            <a:ext uri="{FF2B5EF4-FFF2-40B4-BE49-F238E27FC236}">
              <a16:creationId xmlns:a16="http://schemas.microsoft.com/office/drawing/2014/main" id="{00000000-0008-0000-0200-0000EC000000}"/>
            </a:ext>
          </a:extLst>
        </xdr:cNvPr>
        <xdr:cNvGrpSpPr/>
      </xdr:nvGrpSpPr>
      <xdr:grpSpPr>
        <a:xfrm>
          <a:off x="9882188" y="742951"/>
          <a:ext cx="400050" cy="285750"/>
          <a:chOff x="9896475" y="757238"/>
          <a:chExt cx="400050" cy="295275"/>
        </a:xfrm>
      </xdr:grpSpPr>
      <xdr:sp macro="" textlink="">
        <xdr:nvSpPr>
          <xdr:cNvPr id="237" name="Voľný tvar 35">
            <a:hlinkClick xmlns:r="http://schemas.openxmlformats.org/officeDocument/2006/relationships" r:id="rId7" tooltip="Zobraziť mesiac č. 7"/>
            <a:extLst>
              <a:ext uri="{FF2B5EF4-FFF2-40B4-BE49-F238E27FC236}">
                <a16:creationId xmlns:a16="http://schemas.microsoft.com/office/drawing/2014/main" id="{00000000-0008-0000-0200-0000ED000000}"/>
              </a:ext>
            </a:extLst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8" name="Voľný tvar 36">
            <a:extLst>
              <a:ext uri="{FF2B5EF4-FFF2-40B4-BE49-F238E27FC236}">
                <a16:creationId xmlns:a16="http://schemas.microsoft.com/office/drawing/2014/main" id="{00000000-0008-0000-0200-0000EE000000}"/>
              </a:ext>
            </a:extLst>
          </xdr:cNvPr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9" name="Voľný tvar 37">
            <a:extLst>
              <a:ext uri="{FF2B5EF4-FFF2-40B4-BE49-F238E27FC236}">
                <a16:creationId xmlns:a16="http://schemas.microsoft.com/office/drawing/2014/main" id="{00000000-0008-0000-0200-0000EF000000}"/>
              </a:ext>
            </a:extLst>
          </xdr:cNvPr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0" name="Voľný tvar 38">
            <a:extLst>
              <a:ext uri="{FF2B5EF4-FFF2-40B4-BE49-F238E27FC236}">
                <a16:creationId xmlns:a16="http://schemas.microsoft.com/office/drawing/2014/main" id="{00000000-0008-0000-0200-0000F0000000}"/>
              </a:ext>
            </a:extLst>
          </xdr:cNvPr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1" name="Voľný tvar 39">
            <a:extLst>
              <a:ext uri="{FF2B5EF4-FFF2-40B4-BE49-F238E27FC236}">
                <a16:creationId xmlns:a16="http://schemas.microsoft.com/office/drawing/2014/main" id="{00000000-0008-0000-0200-0000F1000000}"/>
              </a:ext>
            </a:extLst>
          </xdr:cNvPr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242" name="Mesiac 8" descr="Modrá tvár medvedíka" title="Navigačné tlačidlo mesiaca 8">
          <a:hlinkClick xmlns:r="http://schemas.openxmlformats.org/officeDocument/2006/relationships" r:id="rId8" tooltip="Kliknutím zobrazíte mesiac 8"/>
          <a:extLst>
            <a:ext uri="{FF2B5EF4-FFF2-40B4-BE49-F238E27FC236}">
              <a16:creationId xmlns:a16="http://schemas.microsoft.com/office/drawing/2014/main" id="{00000000-0008-0000-0200-0000F2000000}"/>
            </a:ext>
          </a:extLst>
        </xdr:cNvPr>
        <xdr:cNvGrpSpPr/>
      </xdr:nvGrpSpPr>
      <xdr:grpSpPr>
        <a:xfrm>
          <a:off x="10425113" y="742951"/>
          <a:ext cx="400050" cy="285750"/>
          <a:chOff x="10439400" y="757238"/>
          <a:chExt cx="400050" cy="295275"/>
        </a:xfrm>
      </xdr:grpSpPr>
      <xdr:sp macro="" textlink="">
        <xdr:nvSpPr>
          <xdr:cNvPr id="243" name="Voľný tvar 40">
            <a:hlinkClick xmlns:r="http://schemas.openxmlformats.org/officeDocument/2006/relationships" r:id="rId8" tooltip="Zobraziť mesiac č. 8"/>
            <a:extLst>
              <a:ext uri="{FF2B5EF4-FFF2-40B4-BE49-F238E27FC236}">
                <a16:creationId xmlns:a16="http://schemas.microsoft.com/office/drawing/2014/main" id="{00000000-0008-0000-0200-0000F3000000}"/>
              </a:ext>
            </a:extLst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4" name="Voľný tvar 41">
            <a:extLst>
              <a:ext uri="{FF2B5EF4-FFF2-40B4-BE49-F238E27FC236}">
                <a16:creationId xmlns:a16="http://schemas.microsoft.com/office/drawing/2014/main" id="{00000000-0008-0000-0200-0000F4000000}"/>
              </a:ext>
            </a:extLst>
          </xdr:cNvPr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5" name="Voľný tvar 42">
            <a:extLst>
              <a:ext uri="{FF2B5EF4-FFF2-40B4-BE49-F238E27FC236}">
                <a16:creationId xmlns:a16="http://schemas.microsoft.com/office/drawing/2014/main" id="{00000000-0008-0000-0200-0000F5000000}"/>
              </a:ext>
            </a:extLst>
          </xdr:cNvPr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6" name="Voľný tvar 43">
            <a:extLst>
              <a:ext uri="{FF2B5EF4-FFF2-40B4-BE49-F238E27FC236}">
                <a16:creationId xmlns:a16="http://schemas.microsoft.com/office/drawing/2014/main" id="{00000000-0008-0000-0200-0000F6000000}"/>
              </a:ext>
            </a:extLst>
          </xdr:cNvPr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7" name="Voľný tvar 44">
            <a:extLst>
              <a:ext uri="{FF2B5EF4-FFF2-40B4-BE49-F238E27FC236}">
                <a16:creationId xmlns:a16="http://schemas.microsoft.com/office/drawing/2014/main" id="{00000000-0008-0000-0200-0000F7000000}"/>
              </a:ext>
            </a:extLst>
          </xdr:cNvPr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248" name="Mesiac 9" descr="Fialová tvár medvedíka" title="Navigačné tlačidlo mesiaca 9">
          <a:hlinkClick xmlns:r="http://schemas.openxmlformats.org/officeDocument/2006/relationships" r:id="rId9" tooltip="Kliknutím zobrazíte mesiac 9"/>
          <a:extLst>
            <a:ext uri="{FF2B5EF4-FFF2-40B4-BE49-F238E27FC236}">
              <a16:creationId xmlns:a16="http://schemas.microsoft.com/office/drawing/2014/main" id="{00000000-0008-0000-0200-0000F8000000}"/>
            </a:ext>
          </a:extLst>
        </xdr:cNvPr>
        <xdr:cNvGrpSpPr/>
      </xdr:nvGrpSpPr>
      <xdr:grpSpPr>
        <a:xfrm>
          <a:off x="10968038" y="742951"/>
          <a:ext cx="400050" cy="285750"/>
          <a:chOff x="10982325" y="757238"/>
          <a:chExt cx="400050" cy="295275"/>
        </a:xfrm>
      </xdr:grpSpPr>
      <xdr:sp macro="" textlink="">
        <xdr:nvSpPr>
          <xdr:cNvPr id="249" name="Voľný tvar 45">
            <a:hlinkClick xmlns:r="http://schemas.openxmlformats.org/officeDocument/2006/relationships" r:id="rId9" tooltip="Zobraziť mesiac č. 9"/>
            <a:extLst>
              <a:ext uri="{FF2B5EF4-FFF2-40B4-BE49-F238E27FC236}">
                <a16:creationId xmlns:a16="http://schemas.microsoft.com/office/drawing/2014/main" id="{00000000-0008-0000-0200-0000F9000000}"/>
              </a:ext>
            </a:extLst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0" name="Voľný tvar 46">
            <a:extLst>
              <a:ext uri="{FF2B5EF4-FFF2-40B4-BE49-F238E27FC236}">
                <a16:creationId xmlns:a16="http://schemas.microsoft.com/office/drawing/2014/main" id="{00000000-0008-0000-0200-0000FA000000}"/>
              </a:ext>
            </a:extLst>
          </xdr:cNvPr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1" name="Voľný tvar 47">
            <a:extLst>
              <a:ext uri="{FF2B5EF4-FFF2-40B4-BE49-F238E27FC236}">
                <a16:creationId xmlns:a16="http://schemas.microsoft.com/office/drawing/2014/main" id="{00000000-0008-0000-0200-0000FB000000}"/>
              </a:ext>
            </a:extLst>
          </xdr:cNvPr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2" name="Voľný tvar 48">
            <a:extLst>
              <a:ext uri="{FF2B5EF4-FFF2-40B4-BE49-F238E27FC236}">
                <a16:creationId xmlns:a16="http://schemas.microsoft.com/office/drawing/2014/main" id="{00000000-0008-0000-0200-0000FC000000}"/>
              </a:ext>
            </a:extLst>
          </xdr:cNvPr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3" name="Voľný tvar 49">
            <a:extLst>
              <a:ext uri="{FF2B5EF4-FFF2-40B4-BE49-F238E27FC236}">
                <a16:creationId xmlns:a16="http://schemas.microsoft.com/office/drawing/2014/main" id="{00000000-0008-0000-0200-0000FD000000}"/>
              </a:ext>
            </a:extLst>
          </xdr:cNvPr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254" name="Mesiac 10" descr="Oranžová tvár medvedíka" title="Navigačné tlačidlo mesiaca 10">
          <a:hlinkClick xmlns:r="http://schemas.openxmlformats.org/officeDocument/2006/relationships" r:id="rId10" tooltip="Kliknutím zobrazíte mesiac 10"/>
          <a:extLst>
            <a:ext uri="{FF2B5EF4-FFF2-40B4-BE49-F238E27FC236}">
              <a16:creationId xmlns:a16="http://schemas.microsoft.com/office/drawing/2014/main" id="{00000000-0008-0000-0200-0000FE000000}"/>
            </a:ext>
          </a:extLst>
        </xdr:cNvPr>
        <xdr:cNvGrpSpPr/>
      </xdr:nvGrpSpPr>
      <xdr:grpSpPr>
        <a:xfrm>
          <a:off x="11510963" y="742951"/>
          <a:ext cx="400050" cy="285750"/>
          <a:chOff x="11525250" y="757238"/>
          <a:chExt cx="400050" cy="295275"/>
        </a:xfrm>
      </xdr:grpSpPr>
      <xdr:sp macro="" textlink="">
        <xdr:nvSpPr>
          <xdr:cNvPr id="255" name="Voľný tvar 50">
            <a:hlinkClick xmlns:r="http://schemas.openxmlformats.org/officeDocument/2006/relationships" r:id="rId10" tooltip="Zobraziť mesiac č. 10"/>
            <a:extLst>
              <a:ext uri="{FF2B5EF4-FFF2-40B4-BE49-F238E27FC236}">
                <a16:creationId xmlns:a16="http://schemas.microsoft.com/office/drawing/2014/main" id="{00000000-0008-0000-0200-0000FF000000}"/>
              </a:ext>
            </a:extLst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6" name="Voľný tvar 51">
            <a:extLst>
              <a:ext uri="{FF2B5EF4-FFF2-40B4-BE49-F238E27FC236}">
                <a16:creationId xmlns:a16="http://schemas.microsoft.com/office/drawing/2014/main" id="{00000000-0008-0000-0200-000000010000}"/>
              </a:ext>
            </a:extLst>
          </xdr:cNvPr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7" name="Voľný tvar 52">
            <a:extLst>
              <a:ext uri="{FF2B5EF4-FFF2-40B4-BE49-F238E27FC236}">
                <a16:creationId xmlns:a16="http://schemas.microsoft.com/office/drawing/2014/main" id="{00000000-0008-0000-0200-000001010000}"/>
              </a:ext>
            </a:extLst>
          </xdr:cNvPr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8" name="Voľný tvar 53">
            <a:extLst>
              <a:ext uri="{FF2B5EF4-FFF2-40B4-BE49-F238E27FC236}">
                <a16:creationId xmlns:a16="http://schemas.microsoft.com/office/drawing/2014/main" id="{00000000-0008-0000-0200-000002010000}"/>
              </a:ext>
            </a:extLst>
          </xdr:cNvPr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9" name="Voľný tvar 54">
            <a:extLst>
              <a:ext uri="{FF2B5EF4-FFF2-40B4-BE49-F238E27FC236}">
                <a16:creationId xmlns:a16="http://schemas.microsoft.com/office/drawing/2014/main" id="{00000000-0008-0000-0200-000003010000}"/>
              </a:ext>
            </a:extLst>
          </xdr:cNvPr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260" name="Mesiac 11" descr="Žltozelená tvár medvedíka" title="Navigačné tlačidlo mesiaca 11">
          <a:hlinkClick xmlns:r="http://schemas.openxmlformats.org/officeDocument/2006/relationships" r:id="rId11" tooltip="Kliknutím zobrazíte mesiac 11"/>
          <a:extLst>
            <a:ext uri="{FF2B5EF4-FFF2-40B4-BE49-F238E27FC236}">
              <a16:creationId xmlns:a16="http://schemas.microsoft.com/office/drawing/2014/main" id="{00000000-0008-0000-0200-000004010000}"/>
            </a:ext>
          </a:extLst>
        </xdr:cNvPr>
        <xdr:cNvGrpSpPr/>
      </xdr:nvGrpSpPr>
      <xdr:grpSpPr>
        <a:xfrm>
          <a:off x="12053888" y="742951"/>
          <a:ext cx="400050" cy="285750"/>
          <a:chOff x="12068175" y="757238"/>
          <a:chExt cx="400050" cy="295275"/>
        </a:xfrm>
      </xdr:grpSpPr>
      <xdr:sp macro="" textlink="">
        <xdr:nvSpPr>
          <xdr:cNvPr id="261" name="Voľný tvar 55">
            <a:hlinkClick xmlns:r="http://schemas.openxmlformats.org/officeDocument/2006/relationships" r:id="rId11" tooltip="Zobraziť mesiac č. 11"/>
            <a:extLst>
              <a:ext uri="{FF2B5EF4-FFF2-40B4-BE49-F238E27FC236}">
                <a16:creationId xmlns:a16="http://schemas.microsoft.com/office/drawing/2014/main" id="{00000000-0008-0000-0200-000005010000}"/>
              </a:ext>
            </a:extLst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2" name="Voľný tvar 56">
            <a:extLst>
              <a:ext uri="{FF2B5EF4-FFF2-40B4-BE49-F238E27FC236}">
                <a16:creationId xmlns:a16="http://schemas.microsoft.com/office/drawing/2014/main" id="{00000000-0008-0000-0200-000006010000}"/>
              </a:ext>
            </a:extLst>
          </xdr:cNvPr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3" name="Voľný tvar 57">
            <a:extLst>
              <a:ext uri="{FF2B5EF4-FFF2-40B4-BE49-F238E27FC236}">
                <a16:creationId xmlns:a16="http://schemas.microsoft.com/office/drawing/2014/main" id="{00000000-0008-0000-0200-000007010000}"/>
              </a:ext>
            </a:extLst>
          </xdr:cNvPr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4" name="Voľný tvar 58">
            <a:extLst>
              <a:ext uri="{FF2B5EF4-FFF2-40B4-BE49-F238E27FC236}">
                <a16:creationId xmlns:a16="http://schemas.microsoft.com/office/drawing/2014/main" id="{00000000-0008-0000-0200-000008010000}"/>
              </a:ext>
            </a:extLst>
          </xdr:cNvPr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5" name="Voľný tvar 59">
            <a:extLst>
              <a:ext uri="{FF2B5EF4-FFF2-40B4-BE49-F238E27FC236}">
                <a16:creationId xmlns:a16="http://schemas.microsoft.com/office/drawing/2014/main" id="{00000000-0008-0000-0200-000009010000}"/>
              </a:ext>
            </a:extLst>
          </xdr:cNvPr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266" name="Mesiac 12" descr="Ružová tvár medvedíka" title="Navigačné tlačidlo mesiaca 12">
          <a:hlinkClick xmlns:r="http://schemas.openxmlformats.org/officeDocument/2006/relationships" r:id="rId12" tooltip="Kliknutím zobrazíte mesiac 12"/>
          <a:extLst>
            <a:ext uri="{FF2B5EF4-FFF2-40B4-BE49-F238E27FC236}">
              <a16:creationId xmlns:a16="http://schemas.microsoft.com/office/drawing/2014/main" id="{00000000-0008-0000-0200-00000A010000}"/>
            </a:ext>
          </a:extLst>
        </xdr:cNvPr>
        <xdr:cNvGrpSpPr/>
      </xdr:nvGrpSpPr>
      <xdr:grpSpPr>
        <a:xfrm>
          <a:off x="12596813" y="742951"/>
          <a:ext cx="400050" cy="285750"/>
          <a:chOff x="12611100" y="757238"/>
          <a:chExt cx="400050" cy="295275"/>
        </a:xfrm>
      </xdr:grpSpPr>
      <xdr:sp macro="" textlink="">
        <xdr:nvSpPr>
          <xdr:cNvPr id="267" name="Voľný tvar 60">
            <a:hlinkClick xmlns:r="http://schemas.openxmlformats.org/officeDocument/2006/relationships" r:id="rId12" tooltip="Zobraziť mesiac č. 12"/>
            <a:extLst>
              <a:ext uri="{FF2B5EF4-FFF2-40B4-BE49-F238E27FC236}">
                <a16:creationId xmlns:a16="http://schemas.microsoft.com/office/drawing/2014/main" id="{00000000-0008-0000-0200-00000B010000}"/>
              </a:ext>
            </a:extLst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8" name="Voľný tvar 61">
            <a:extLst>
              <a:ext uri="{FF2B5EF4-FFF2-40B4-BE49-F238E27FC236}">
                <a16:creationId xmlns:a16="http://schemas.microsoft.com/office/drawing/2014/main" id="{00000000-0008-0000-0200-00000C010000}"/>
              </a:ext>
            </a:extLst>
          </xdr:cNvPr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9" name="Voľný tvar 62">
            <a:extLst>
              <a:ext uri="{FF2B5EF4-FFF2-40B4-BE49-F238E27FC236}">
                <a16:creationId xmlns:a16="http://schemas.microsoft.com/office/drawing/2014/main" id="{00000000-0008-0000-0200-00000D010000}"/>
              </a:ext>
            </a:extLst>
          </xdr:cNvPr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0" name="Voľný tvar 63">
            <a:extLst>
              <a:ext uri="{FF2B5EF4-FFF2-40B4-BE49-F238E27FC236}">
                <a16:creationId xmlns:a16="http://schemas.microsoft.com/office/drawing/2014/main" id="{00000000-0008-0000-0200-00000E010000}"/>
              </a:ext>
            </a:extLst>
          </xdr:cNvPr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1" name="Voľný tvar 64">
            <a:extLst>
              <a:ext uri="{FF2B5EF4-FFF2-40B4-BE49-F238E27FC236}">
                <a16:creationId xmlns:a16="http://schemas.microsoft.com/office/drawing/2014/main" id="{00000000-0008-0000-0200-00000F010000}"/>
              </a:ext>
            </a:extLst>
          </xdr:cNvPr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128" name="Mesiac 1" descr="Žltozelená tvár medvedíka" title="Navigačné tlačidlo mesiaca 1">
          <a:hlinkClick xmlns:r="http://schemas.openxmlformats.org/officeDocument/2006/relationships" r:id="rId1" tooltip="Kliknutím zobrazíte mesiac 1"/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GrpSpPr/>
      </xdr:nvGrpSpPr>
      <xdr:grpSpPr>
        <a:xfrm>
          <a:off x="9987643" y="289152"/>
          <a:ext cx="400050" cy="295275"/>
          <a:chOff x="9896475" y="300038"/>
          <a:chExt cx="400050" cy="295275"/>
        </a:xfrm>
      </xdr:grpSpPr>
      <xdr:sp macro="" textlink="">
        <xdr:nvSpPr>
          <xdr:cNvPr id="129" name="Voľný tvar 5" descr="„“" title="Navigácia mesiaca 1">
            <a:hlinkClick xmlns:r="http://schemas.openxmlformats.org/officeDocument/2006/relationships" r:id="rId1" tooltip="Zobraziť mesiac č. 1"/>
            <a:extLst>
              <a:ext uri="{FF2B5EF4-FFF2-40B4-BE49-F238E27FC236}">
                <a16:creationId xmlns:a16="http://schemas.microsoft.com/office/drawing/2014/main" id="{00000000-0008-0000-0300-000081000000}"/>
              </a:ext>
            </a:extLst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0" name="Voľný tvar 6">
            <a:extLst>
              <a:ext uri="{FF2B5EF4-FFF2-40B4-BE49-F238E27FC236}">
                <a16:creationId xmlns:a16="http://schemas.microsoft.com/office/drawing/2014/main" id="{00000000-0008-0000-0300-000082000000}"/>
              </a:ext>
            </a:extLst>
          </xdr:cNvPr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1" name="Voľný tvar 7">
            <a:extLst>
              <a:ext uri="{FF2B5EF4-FFF2-40B4-BE49-F238E27FC236}">
                <a16:creationId xmlns:a16="http://schemas.microsoft.com/office/drawing/2014/main" id="{00000000-0008-0000-0300-000083000000}"/>
              </a:ext>
            </a:extLst>
          </xdr:cNvPr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2" name="Voľný tvar 8">
            <a:extLst>
              <a:ext uri="{FF2B5EF4-FFF2-40B4-BE49-F238E27FC236}">
                <a16:creationId xmlns:a16="http://schemas.microsoft.com/office/drawing/2014/main" id="{00000000-0008-0000-0300-000084000000}"/>
              </a:ext>
            </a:extLst>
          </xdr:cNvPr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3" name="Voľný tvar 9">
            <a:extLst>
              <a:ext uri="{FF2B5EF4-FFF2-40B4-BE49-F238E27FC236}">
                <a16:creationId xmlns:a16="http://schemas.microsoft.com/office/drawing/2014/main" id="{00000000-0008-0000-0300-000085000000}"/>
              </a:ext>
            </a:extLst>
          </xdr:cNvPr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134" name="Mesiac 2" descr="Oranžová tvár medvedíka" title="Navigačné tlačidlo mesiaca 2">
          <a:hlinkClick xmlns:r="http://schemas.openxmlformats.org/officeDocument/2006/relationships" r:id="rId2" tooltip="Kliknutím zobrazíte mesiac 2"/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GrpSpPr/>
      </xdr:nvGrpSpPr>
      <xdr:grpSpPr>
        <a:xfrm>
          <a:off x="10530568" y="289152"/>
          <a:ext cx="400050" cy="295275"/>
          <a:chOff x="10439400" y="300038"/>
          <a:chExt cx="400050" cy="295275"/>
        </a:xfrm>
      </xdr:grpSpPr>
      <xdr:sp macro="" textlink="">
        <xdr:nvSpPr>
          <xdr:cNvPr id="135" name="Voľný tvar 10">
            <a:hlinkClick xmlns:r="http://schemas.openxmlformats.org/officeDocument/2006/relationships" r:id="rId2" tooltip="Zobraziť mesiac č. 2"/>
            <a:extLst>
              <a:ext uri="{FF2B5EF4-FFF2-40B4-BE49-F238E27FC236}">
                <a16:creationId xmlns:a16="http://schemas.microsoft.com/office/drawing/2014/main" id="{00000000-0008-0000-0300-000087000000}"/>
              </a:ext>
            </a:extLst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6" name="Voľný tvar 11">
            <a:extLst>
              <a:ext uri="{FF2B5EF4-FFF2-40B4-BE49-F238E27FC236}">
                <a16:creationId xmlns:a16="http://schemas.microsoft.com/office/drawing/2014/main" id="{00000000-0008-0000-0300-000088000000}"/>
              </a:ext>
            </a:extLst>
          </xdr:cNvPr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7" name="Voľný tvar 12">
            <a:extLst>
              <a:ext uri="{FF2B5EF4-FFF2-40B4-BE49-F238E27FC236}">
                <a16:creationId xmlns:a16="http://schemas.microsoft.com/office/drawing/2014/main" id="{00000000-0008-0000-0300-000089000000}"/>
              </a:ext>
            </a:extLst>
          </xdr:cNvPr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8" name="Voľný tvar 13">
            <a:extLst>
              <a:ext uri="{FF2B5EF4-FFF2-40B4-BE49-F238E27FC236}">
                <a16:creationId xmlns:a16="http://schemas.microsoft.com/office/drawing/2014/main" id="{00000000-0008-0000-0300-00008A000000}"/>
              </a:ext>
            </a:extLst>
          </xdr:cNvPr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9" name="Voľný tvar 14">
            <a:extLst>
              <a:ext uri="{FF2B5EF4-FFF2-40B4-BE49-F238E27FC236}">
                <a16:creationId xmlns:a16="http://schemas.microsoft.com/office/drawing/2014/main" id="{00000000-0008-0000-0300-00008B000000}"/>
              </a:ext>
            </a:extLst>
          </xdr:cNvPr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140" name="Mesiac 3" descr="Ružová tvár medvedíka" title="Navigačné tlačidlo mesiaca 3">
          <a:hlinkClick xmlns:r="http://schemas.openxmlformats.org/officeDocument/2006/relationships" r:id="rId3" tooltip="Kliknutím zobrazíte mesiac 3"/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GrpSpPr/>
      </xdr:nvGrpSpPr>
      <xdr:grpSpPr>
        <a:xfrm>
          <a:off x="11073493" y="289152"/>
          <a:ext cx="400050" cy="295275"/>
          <a:chOff x="10982325" y="300038"/>
          <a:chExt cx="400050" cy="295275"/>
        </a:xfrm>
      </xdr:grpSpPr>
      <xdr:sp macro="" textlink="">
        <xdr:nvSpPr>
          <xdr:cNvPr id="141" name="Voľný tvar 15">
            <a:hlinkClick xmlns:r="http://schemas.openxmlformats.org/officeDocument/2006/relationships" r:id="rId3" tooltip="Zobraziť mesiac č. 3"/>
            <a:extLst>
              <a:ext uri="{FF2B5EF4-FFF2-40B4-BE49-F238E27FC236}">
                <a16:creationId xmlns:a16="http://schemas.microsoft.com/office/drawing/2014/main" id="{00000000-0008-0000-0300-00008D000000}"/>
              </a:ext>
            </a:extLst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2" name="Voľný tvar 16">
            <a:extLst>
              <a:ext uri="{FF2B5EF4-FFF2-40B4-BE49-F238E27FC236}">
                <a16:creationId xmlns:a16="http://schemas.microsoft.com/office/drawing/2014/main" id="{00000000-0008-0000-0300-00008E000000}"/>
              </a:ext>
            </a:extLst>
          </xdr:cNvPr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3" name="Voľný tvar 17">
            <a:extLst>
              <a:ext uri="{FF2B5EF4-FFF2-40B4-BE49-F238E27FC236}">
                <a16:creationId xmlns:a16="http://schemas.microsoft.com/office/drawing/2014/main" id="{00000000-0008-0000-0300-00008F000000}"/>
              </a:ext>
            </a:extLst>
          </xdr:cNvPr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4" name="Voľný tvar 18">
            <a:extLst>
              <a:ext uri="{FF2B5EF4-FFF2-40B4-BE49-F238E27FC236}">
                <a16:creationId xmlns:a16="http://schemas.microsoft.com/office/drawing/2014/main" id="{00000000-0008-0000-0300-000090000000}"/>
              </a:ext>
            </a:extLst>
          </xdr:cNvPr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5" name="Voľný tvar 19">
            <a:extLst>
              <a:ext uri="{FF2B5EF4-FFF2-40B4-BE49-F238E27FC236}">
                <a16:creationId xmlns:a16="http://schemas.microsoft.com/office/drawing/2014/main" id="{00000000-0008-0000-0300-000091000000}"/>
              </a:ext>
            </a:extLst>
          </xdr:cNvPr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146" name="Mesiac 4" descr="Červená tvár medvedíka" title="Navigačné tlačidlo mesiaca 4">
          <a:hlinkClick xmlns:r="http://schemas.openxmlformats.org/officeDocument/2006/relationships" r:id="rId4" tooltip="Kliknutím zobrazíte mesiac 4"/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GrpSpPr/>
      </xdr:nvGrpSpPr>
      <xdr:grpSpPr>
        <a:xfrm>
          <a:off x="11616418" y="289152"/>
          <a:ext cx="400050" cy="295275"/>
          <a:chOff x="11525250" y="300038"/>
          <a:chExt cx="400050" cy="295275"/>
        </a:xfrm>
      </xdr:grpSpPr>
      <xdr:sp macro="" textlink="">
        <xdr:nvSpPr>
          <xdr:cNvPr id="147" name="Voľný tvar 20">
            <a:hlinkClick xmlns:r="http://schemas.openxmlformats.org/officeDocument/2006/relationships" r:id="rId4" tooltip="Zobraziť mesiac č. 4"/>
            <a:extLst>
              <a:ext uri="{FF2B5EF4-FFF2-40B4-BE49-F238E27FC236}">
                <a16:creationId xmlns:a16="http://schemas.microsoft.com/office/drawing/2014/main" id="{00000000-0008-0000-0300-000093000000}"/>
              </a:ext>
            </a:extLst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" name="Voľný tvar 21">
            <a:extLst>
              <a:ext uri="{FF2B5EF4-FFF2-40B4-BE49-F238E27FC236}">
                <a16:creationId xmlns:a16="http://schemas.microsoft.com/office/drawing/2014/main" id="{00000000-0008-0000-0300-000094000000}"/>
              </a:ext>
            </a:extLst>
          </xdr:cNvPr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" name="Voľný tvar 22">
            <a:extLst>
              <a:ext uri="{FF2B5EF4-FFF2-40B4-BE49-F238E27FC236}">
                <a16:creationId xmlns:a16="http://schemas.microsoft.com/office/drawing/2014/main" id="{00000000-0008-0000-0300-000095000000}"/>
              </a:ext>
            </a:extLst>
          </xdr:cNvPr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" name="Voľný tvar 23">
            <a:extLst>
              <a:ext uri="{FF2B5EF4-FFF2-40B4-BE49-F238E27FC236}">
                <a16:creationId xmlns:a16="http://schemas.microsoft.com/office/drawing/2014/main" id="{00000000-0008-0000-0300-000096000000}"/>
              </a:ext>
            </a:extLst>
          </xdr:cNvPr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" name="Voľný tvar 24">
            <a:extLst>
              <a:ext uri="{FF2B5EF4-FFF2-40B4-BE49-F238E27FC236}">
                <a16:creationId xmlns:a16="http://schemas.microsoft.com/office/drawing/2014/main" id="{00000000-0008-0000-0300-000097000000}"/>
              </a:ext>
            </a:extLst>
          </xdr:cNvPr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152" name="Mesiac 5" descr="Modrá tvár medvedíka" title="Navigačné tlačidlo mesiaca 5">
          <a:hlinkClick xmlns:r="http://schemas.openxmlformats.org/officeDocument/2006/relationships" r:id="rId5" tooltip="Kliknutím zobrazíte mesiac 5"/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GrpSpPr/>
      </xdr:nvGrpSpPr>
      <xdr:grpSpPr>
        <a:xfrm>
          <a:off x="12159343" y="289152"/>
          <a:ext cx="400050" cy="295275"/>
          <a:chOff x="12068175" y="300038"/>
          <a:chExt cx="400050" cy="295275"/>
        </a:xfrm>
      </xdr:grpSpPr>
      <xdr:sp macro="" textlink="">
        <xdr:nvSpPr>
          <xdr:cNvPr id="153" name="Voľný tvar 25">
            <a:hlinkClick xmlns:r="http://schemas.openxmlformats.org/officeDocument/2006/relationships" r:id="rId5" tooltip="Zobraziť mesiac č. 5"/>
            <a:extLst>
              <a:ext uri="{FF2B5EF4-FFF2-40B4-BE49-F238E27FC236}">
                <a16:creationId xmlns:a16="http://schemas.microsoft.com/office/drawing/2014/main" id="{00000000-0008-0000-0300-000099000000}"/>
              </a:ext>
            </a:extLst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4" name="Voľný tvar 26">
            <a:extLst>
              <a:ext uri="{FF2B5EF4-FFF2-40B4-BE49-F238E27FC236}">
                <a16:creationId xmlns:a16="http://schemas.microsoft.com/office/drawing/2014/main" id="{00000000-0008-0000-0300-00009A000000}"/>
              </a:ext>
            </a:extLst>
          </xdr:cNvPr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5" name="Voľný tvar 27">
            <a:extLst>
              <a:ext uri="{FF2B5EF4-FFF2-40B4-BE49-F238E27FC236}">
                <a16:creationId xmlns:a16="http://schemas.microsoft.com/office/drawing/2014/main" id="{00000000-0008-0000-0300-00009B000000}"/>
              </a:ext>
            </a:extLst>
          </xdr:cNvPr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" name="Voľný tvar 28">
            <a:extLst>
              <a:ext uri="{FF2B5EF4-FFF2-40B4-BE49-F238E27FC236}">
                <a16:creationId xmlns:a16="http://schemas.microsoft.com/office/drawing/2014/main" id="{00000000-0008-0000-0300-00009C000000}"/>
              </a:ext>
            </a:extLst>
          </xdr:cNvPr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" name="Voľný tvar 29">
            <a:extLst>
              <a:ext uri="{FF2B5EF4-FFF2-40B4-BE49-F238E27FC236}">
                <a16:creationId xmlns:a16="http://schemas.microsoft.com/office/drawing/2014/main" id="{00000000-0008-0000-0300-00009D000000}"/>
              </a:ext>
            </a:extLst>
          </xdr:cNvPr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158" name="Mesiac 6" descr="Zelená tvár medvedíka" title="Navigačné tlačidlo mesiaca 6">
          <a:hlinkClick xmlns:r="http://schemas.openxmlformats.org/officeDocument/2006/relationships" r:id="rId6" tooltip="Kliknutím zobrazíte mesiac 6"/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GrpSpPr/>
      </xdr:nvGrpSpPr>
      <xdr:grpSpPr>
        <a:xfrm>
          <a:off x="12702268" y="289152"/>
          <a:ext cx="400050" cy="295275"/>
          <a:chOff x="12611100" y="300038"/>
          <a:chExt cx="400050" cy="295275"/>
        </a:xfrm>
      </xdr:grpSpPr>
      <xdr:sp macro="" textlink="">
        <xdr:nvSpPr>
          <xdr:cNvPr id="159" name="Voľný tvar 30">
            <a:hlinkClick xmlns:r="http://schemas.openxmlformats.org/officeDocument/2006/relationships" r:id="rId6" tooltip="Zobraziť mesiac č. 6"/>
            <a:extLst>
              <a:ext uri="{FF2B5EF4-FFF2-40B4-BE49-F238E27FC236}">
                <a16:creationId xmlns:a16="http://schemas.microsoft.com/office/drawing/2014/main" id="{00000000-0008-0000-0300-00009F000000}"/>
              </a:ext>
            </a:extLst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" name="Voľný tvar 31">
            <a:extLst>
              <a:ext uri="{FF2B5EF4-FFF2-40B4-BE49-F238E27FC236}">
                <a16:creationId xmlns:a16="http://schemas.microsoft.com/office/drawing/2014/main" id="{00000000-0008-0000-0300-0000A0000000}"/>
              </a:ext>
            </a:extLst>
          </xdr:cNvPr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" name="Voľný tvar 32">
            <a:extLst>
              <a:ext uri="{FF2B5EF4-FFF2-40B4-BE49-F238E27FC236}">
                <a16:creationId xmlns:a16="http://schemas.microsoft.com/office/drawing/2014/main" id="{00000000-0008-0000-0300-0000A1000000}"/>
              </a:ext>
            </a:extLst>
          </xdr:cNvPr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2" name="Voľný tvar 33">
            <a:extLst>
              <a:ext uri="{FF2B5EF4-FFF2-40B4-BE49-F238E27FC236}">
                <a16:creationId xmlns:a16="http://schemas.microsoft.com/office/drawing/2014/main" id="{00000000-0008-0000-0300-0000A2000000}"/>
              </a:ext>
            </a:extLst>
          </xdr:cNvPr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3" name="Voľný tvar 34">
            <a:extLst>
              <a:ext uri="{FF2B5EF4-FFF2-40B4-BE49-F238E27FC236}">
                <a16:creationId xmlns:a16="http://schemas.microsoft.com/office/drawing/2014/main" id="{00000000-0008-0000-0300-0000A3000000}"/>
              </a:ext>
            </a:extLst>
          </xdr:cNvPr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164" name="Mesiac 7" descr="Svetlomodrá tvár medvedíka" title="Navigačné tlačidlo mesiaca 7">
          <a:hlinkClick xmlns:r="http://schemas.openxmlformats.org/officeDocument/2006/relationships" r:id="rId7" tooltip="Kliknutím zobrazíte mesiac 7"/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GrpSpPr/>
      </xdr:nvGrpSpPr>
      <xdr:grpSpPr>
        <a:xfrm>
          <a:off x="9987643" y="746352"/>
          <a:ext cx="400050" cy="299357"/>
          <a:chOff x="9896475" y="757238"/>
          <a:chExt cx="400050" cy="295275"/>
        </a:xfrm>
      </xdr:grpSpPr>
      <xdr:sp macro="" textlink="">
        <xdr:nvSpPr>
          <xdr:cNvPr id="165" name="Voľný tvar 35">
            <a:hlinkClick xmlns:r="http://schemas.openxmlformats.org/officeDocument/2006/relationships" r:id="rId7" tooltip="Zobraziť mesiac č. 7"/>
            <a:extLst>
              <a:ext uri="{FF2B5EF4-FFF2-40B4-BE49-F238E27FC236}">
                <a16:creationId xmlns:a16="http://schemas.microsoft.com/office/drawing/2014/main" id="{00000000-0008-0000-0300-0000A5000000}"/>
              </a:ext>
            </a:extLst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Voľný tvar 36">
            <a:extLst>
              <a:ext uri="{FF2B5EF4-FFF2-40B4-BE49-F238E27FC236}">
                <a16:creationId xmlns:a16="http://schemas.microsoft.com/office/drawing/2014/main" id="{00000000-0008-0000-0300-0000A6000000}"/>
              </a:ext>
            </a:extLst>
          </xdr:cNvPr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Voľný tvar 37">
            <a:extLst>
              <a:ext uri="{FF2B5EF4-FFF2-40B4-BE49-F238E27FC236}">
                <a16:creationId xmlns:a16="http://schemas.microsoft.com/office/drawing/2014/main" id="{00000000-0008-0000-0300-0000A7000000}"/>
              </a:ext>
            </a:extLst>
          </xdr:cNvPr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Voľný tvar 38">
            <a:extLst>
              <a:ext uri="{FF2B5EF4-FFF2-40B4-BE49-F238E27FC236}">
                <a16:creationId xmlns:a16="http://schemas.microsoft.com/office/drawing/2014/main" id="{00000000-0008-0000-0300-0000A8000000}"/>
              </a:ext>
            </a:extLst>
          </xdr:cNvPr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Voľný tvar 39">
            <a:extLst>
              <a:ext uri="{FF2B5EF4-FFF2-40B4-BE49-F238E27FC236}">
                <a16:creationId xmlns:a16="http://schemas.microsoft.com/office/drawing/2014/main" id="{00000000-0008-0000-0300-0000A9000000}"/>
              </a:ext>
            </a:extLst>
          </xdr:cNvPr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170" name="Mesiac 8" descr="Modrá tvár medvedíka" title="Navigačné tlačidlo mesiaca 8">
          <a:hlinkClick xmlns:r="http://schemas.openxmlformats.org/officeDocument/2006/relationships" r:id="rId8" tooltip="Kliknutím zobrazíte mesiac 8"/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GrpSpPr/>
      </xdr:nvGrpSpPr>
      <xdr:grpSpPr>
        <a:xfrm>
          <a:off x="10530568" y="746352"/>
          <a:ext cx="400050" cy="299357"/>
          <a:chOff x="10439400" y="757238"/>
          <a:chExt cx="400050" cy="295275"/>
        </a:xfrm>
      </xdr:grpSpPr>
      <xdr:sp macro="" textlink="">
        <xdr:nvSpPr>
          <xdr:cNvPr id="171" name="Voľný tvar 40">
            <a:hlinkClick xmlns:r="http://schemas.openxmlformats.org/officeDocument/2006/relationships" r:id="rId8" tooltip="Zobraziť mesiac č. 8"/>
            <a:extLst>
              <a:ext uri="{FF2B5EF4-FFF2-40B4-BE49-F238E27FC236}">
                <a16:creationId xmlns:a16="http://schemas.microsoft.com/office/drawing/2014/main" id="{00000000-0008-0000-0300-0000AB000000}"/>
              </a:ext>
            </a:extLst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2" name="Voľný tvar 41">
            <a:extLst>
              <a:ext uri="{FF2B5EF4-FFF2-40B4-BE49-F238E27FC236}">
                <a16:creationId xmlns:a16="http://schemas.microsoft.com/office/drawing/2014/main" id="{00000000-0008-0000-0300-0000AC000000}"/>
              </a:ext>
            </a:extLst>
          </xdr:cNvPr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3" name="Voľný tvar 42">
            <a:extLst>
              <a:ext uri="{FF2B5EF4-FFF2-40B4-BE49-F238E27FC236}">
                <a16:creationId xmlns:a16="http://schemas.microsoft.com/office/drawing/2014/main" id="{00000000-0008-0000-0300-0000AD000000}"/>
              </a:ext>
            </a:extLst>
          </xdr:cNvPr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4" name="Voľný tvar 43">
            <a:extLst>
              <a:ext uri="{FF2B5EF4-FFF2-40B4-BE49-F238E27FC236}">
                <a16:creationId xmlns:a16="http://schemas.microsoft.com/office/drawing/2014/main" id="{00000000-0008-0000-0300-0000AE000000}"/>
              </a:ext>
            </a:extLst>
          </xdr:cNvPr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5" name="Voľný tvar 44">
            <a:extLst>
              <a:ext uri="{FF2B5EF4-FFF2-40B4-BE49-F238E27FC236}">
                <a16:creationId xmlns:a16="http://schemas.microsoft.com/office/drawing/2014/main" id="{00000000-0008-0000-0300-0000AF000000}"/>
              </a:ext>
            </a:extLst>
          </xdr:cNvPr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176" name="Mesiac 9" descr="Fialová tvár medvedíka" title="Navigačné tlačidlo mesiaca 9">
          <a:hlinkClick xmlns:r="http://schemas.openxmlformats.org/officeDocument/2006/relationships" r:id="rId9" tooltip="Kliknutím zobrazíte mesiac 9"/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GrpSpPr/>
      </xdr:nvGrpSpPr>
      <xdr:grpSpPr>
        <a:xfrm>
          <a:off x="11073493" y="746352"/>
          <a:ext cx="400050" cy="299357"/>
          <a:chOff x="10982325" y="757238"/>
          <a:chExt cx="400050" cy="295275"/>
        </a:xfrm>
      </xdr:grpSpPr>
      <xdr:sp macro="" textlink="">
        <xdr:nvSpPr>
          <xdr:cNvPr id="177" name="Voľný tvar 45">
            <a:hlinkClick xmlns:r="http://schemas.openxmlformats.org/officeDocument/2006/relationships" r:id="rId9" tooltip="Zobraziť mesiac č. 9"/>
            <a:extLst>
              <a:ext uri="{FF2B5EF4-FFF2-40B4-BE49-F238E27FC236}">
                <a16:creationId xmlns:a16="http://schemas.microsoft.com/office/drawing/2014/main" id="{00000000-0008-0000-0300-0000B1000000}"/>
              </a:ext>
            </a:extLst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8" name="Voľný tvar 46">
            <a:extLst>
              <a:ext uri="{FF2B5EF4-FFF2-40B4-BE49-F238E27FC236}">
                <a16:creationId xmlns:a16="http://schemas.microsoft.com/office/drawing/2014/main" id="{00000000-0008-0000-0300-0000B2000000}"/>
              </a:ext>
            </a:extLst>
          </xdr:cNvPr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9" name="Voľný tvar 47">
            <a:extLst>
              <a:ext uri="{FF2B5EF4-FFF2-40B4-BE49-F238E27FC236}">
                <a16:creationId xmlns:a16="http://schemas.microsoft.com/office/drawing/2014/main" id="{00000000-0008-0000-0300-0000B3000000}"/>
              </a:ext>
            </a:extLst>
          </xdr:cNvPr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0" name="Voľný tvar 48">
            <a:extLst>
              <a:ext uri="{FF2B5EF4-FFF2-40B4-BE49-F238E27FC236}">
                <a16:creationId xmlns:a16="http://schemas.microsoft.com/office/drawing/2014/main" id="{00000000-0008-0000-0300-0000B4000000}"/>
              </a:ext>
            </a:extLst>
          </xdr:cNvPr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Voľný tvar 49">
            <a:extLst>
              <a:ext uri="{FF2B5EF4-FFF2-40B4-BE49-F238E27FC236}">
                <a16:creationId xmlns:a16="http://schemas.microsoft.com/office/drawing/2014/main" id="{00000000-0008-0000-0300-0000B5000000}"/>
              </a:ext>
            </a:extLst>
          </xdr:cNvPr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182" name="Mesiac 10" descr="Oranžová tvár medvedíka" title="Navigačné tlačidlo mesiaca 10">
          <a:hlinkClick xmlns:r="http://schemas.openxmlformats.org/officeDocument/2006/relationships" r:id="rId10" tooltip="Kliknutím zobrazíte mesiac 10"/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GrpSpPr/>
      </xdr:nvGrpSpPr>
      <xdr:grpSpPr>
        <a:xfrm>
          <a:off x="11616418" y="746352"/>
          <a:ext cx="400050" cy="299357"/>
          <a:chOff x="11525250" y="757238"/>
          <a:chExt cx="400050" cy="295275"/>
        </a:xfrm>
      </xdr:grpSpPr>
      <xdr:sp macro="" textlink="">
        <xdr:nvSpPr>
          <xdr:cNvPr id="183" name="Voľný tvar 50">
            <a:hlinkClick xmlns:r="http://schemas.openxmlformats.org/officeDocument/2006/relationships" r:id="rId10" tooltip="Zobraziť mesiac č. 10"/>
            <a:extLst>
              <a:ext uri="{FF2B5EF4-FFF2-40B4-BE49-F238E27FC236}">
                <a16:creationId xmlns:a16="http://schemas.microsoft.com/office/drawing/2014/main" id="{00000000-0008-0000-0300-0000B7000000}"/>
              </a:ext>
            </a:extLst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4" name="Voľný tvar 51">
            <a:extLst>
              <a:ext uri="{FF2B5EF4-FFF2-40B4-BE49-F238E27FC236}">
                <a16:creationId xmlns:a16="http://schemas.microsoft.com/office/drawing/2014/main" id="{00000000-0008-0000-0300-0000B8000000}"/>
              </a:ext>
            </a:extLst>
          </xdr:cNvPr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5" name="Voľný tvar 52">
            <a:extLst>
              <a:ext uri="{FF2B5EF4-FFF2-40B4-BE49-F238E27FC236}">
                <a16:creationId xmlns:a16="http://schemas.microsoft.com/office/drawing/2014/main" id="{00000000-0008-0000-0300-0000B9000000}"/>
              </a:ext>
            </a:extLst>
          </xdr:cNvPr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6" name="Voľný tvar 53">
            <a:extLst>
              <a:ext uri="{FF2B5EF4-FFF2-40B4-BE49-F238E27FC236}">
                <a16:creationId xmlns:a16="http://schemas.microsoft.com/office/drawing/2014/main" id="{00000000-0008-0000-0300-0000BA000000}"/>
              </a:ext>
            </a:extLst>
          </xdr:cNvPr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7" name="Voľný tvar 54">
            <a:extLst>
              <a:ext uri="{FF2B5EF4-FFF2-40B4-BE49-F238E27FC236}">
                <a16:creationId xmlns:a16="http://schemas.microsoft.com/office/drawing/2014/main" id="{00000000-0008-0000-0300-0000BB000000}"/>
              </a:ext>
            </a:extLst>
          </xdr:cNvPr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188" name="Mesiac 11" descr="Žltozelená tvár medvedíka" title="Navigačné tlačidlo mesiaca 11">
          <a:hlinkClick xmlns:r="http://schemas.openxmlformats.org/officeDocument/2006/relationships" r:id="rId11" tooltip="Kliknutím zobrazíte mesiac 11"/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GrpSpPr/>
      </xdr:nvGrpSpPr>
      <xdr:grpSpPr>
        <a:xfrm>
          <a:off x="12159343" y="746352"/>
          <a:ext cx="400050" cy="299357"/>
          <a:chOff x="12068175" y="757238"/>
          <a:chExt cx="400050" cy="295275"/>
        </a:xfrm>
      </xdr:grpSpPr>
      <xdr:sp macro="" textlink="">
        <xdr:nvSpPr>
          <xdr:cNvPr id="189" name="Voľný tvar 55">
            <a:hlinkClick xmlns:r="http://schemas.openxmlformats.org/officeDocument/2006/relationships" r:id="rId11" tooltip="Zobraziť mesiac č. 11"/>
            <a:extLst>
              <a:ext uri="{FF2B5EF4-FFF2-40B4-BE49-F238E27FC236}">
                <a16:creationId xmlns:a16="http://schemas.microsoft.com/office/drawing/2014/main" id="{00000000-0008-0000-0300-0000BD000000}"/>
              </a:ext>
            </a:extLst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0" name="Voľný tvar 56">
            <a:extLst>
              <a:ext uri="{FF2B5EF4-FFF2-40B4-BE49-F238E27FC236}">
                <a16:creationId xmlns:a16="http://schemas.microsoft.com/office/drawing/2014/main" id="{00000000-0008-0000-0300-0000BE000000}"/>
              </a:ext>
            </a:extLst>
          </xdr:cNvPr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1" name="Voľný tvar 57">
            <a:extLst>
              <a:ext uri="{FF2B5EF4-FFF2-40B4-BE49-F238E27FC236}">
                <a16:creationId xmlns:a16="http://schemas.microsoft.com/office/drawing/2014/main" id="{00000000-0008-0000-0300-0000BF000000}"/>
              </a:ext>
            </a:extLst>
          </xdr:cNvPr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2" name="Voľný tvar 58">
            <a:extLst>
              <a:ext uri="{FF2B5EF4-FFF2-40B4-BE49-F238E27FC236}">
                <a16:creationId xmlns:a16="http://schemas.microsoft.com/office/drawing/2014/main" id="{00000000-0008-0000-0300-0000C0000000}"/>
              </a:ext>
            </a:extLst>
          </xdr:cNvPr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3" name="Voľný tvar 59">
            <a:extLst>
              <a:ext uri="{FF2B5EF4-FFF2-40B4-BE49-F238E27FC236}">
                <a16:creationId xmlns:a16="http://schemas.microsoft.com/office/drawing/2014/main" id="{00000000-0008-0000-0300-0000C1000000}"/>
              </a:ext>
            </a:extLst>
          </xdr:cNvPr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194" name="Mesiac 12" descr="Ružová tvár medvedíka" title="Navigačné tlačidlo mesiaca 12">
          <a:hlinkClick xmlns:r="http://schemas.openxmlformats.org/officeDocument/2006/relationships" r:id="rId12" tooltip="Kliknutím zobrazíte mesiac 12"/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GrpSpPr/>
      </xdr:nvGrpSpPr>
      <xdr:grpSpPr>
        <a:xfrm>
          <a:off x="12702268" y="746352"/>
          <a:ext cx="400050" cy="299357"/>
          <a:chOff x="12611100" y="757238"/>
          <a:chExt cx="400050" cy="295275"/>
        </a:xfrm>
      </xdr:grpSpPr>
      <xdr:sp macro="" textlink="">
        <xdr:nvSpPr>
          <xdr:cNvPr id="195" name="Voľný tvar 60">
            <a:hlinkClick xmlns:r="http://schemas.openxmlformats.org/officeDocument/2006/relationships" r:id="rId12" tooltip="Zobraziť mesiac č. 12"/>
            <a:extLst>
              <a:ext uri="{FF2B5EF4-FFF2-40B4-BE49-F238E27FC236}">
                <a16:creationId xmlns:a16="http://schemas.microsoft.com/office/drawing/2014/main" id="{00000000-0008-0000-0300-0000C3000000}"/>
              </a:ext>
            </a:extLst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6" name="Voľný tvar 61">
            <a:extLst>
              <a:ext uri="{FF2B5EF4-FFF2-40B4-BE49-F238E27FC236}">
                <a16:creationId xmlns:a16="http://schemas.microsoft.com/office/drawing/2014/main" id="{00000000-0008-0000-0300-0000C4000000}"/>
              </a:ext>
            </a:extLst>
          </xdr:cNvPr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7" name="Voľný tvar 62">
            <a:extLst>
              <a:ext uri="{FF2B5EF4-FFF2-40B4-BE49-F238E27FC236}">
                <a16:creationId xmlns:a16="http://schemas.microsoft.com/office/drawing/2014/main" id="{00000000-0008-0000-0300-0000C5000000}"/>
              </a:ext>
            </a:extLst>
          </xdr:cNvPr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8" name="Voľný tvar 63">
            <a:extLst>
              <a:ext uri="{FF2B5EF4-FFF2-40B4-BE49-F238E27FC236}">
                <a16:creationId xmlns:a16="http://schemas.microsoft.com/office/drawing/2014/main" id="{00000000-0008-0000-0300-0000C6000000}"/>
              </a:ext>
            </a:extLst>
          </xdr:cNvPr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9" name="Voľný tvar 64">
            <a:extLst>
              <a:ext uri="{FF2B5EF4-FFF2-40B4-BE49-F238E27FC236}">
                <a16:creationId xmlns:a16="http://schemas.microsoft.com/office/drawing/2014/main" id="{00000000-0008-0000-0300-0000C7000000}"/>
              </a:ext>
            </a:extLst>
          </xdr:cNvPr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128" name="Mesiac 1" descr="Žltozelená tvár medvedíka" title="Navigačné tlačidlo mesiaca 1">
          <a:hlinkClick xmlns:r="http://schemas.openxmlformats.org/officeDocument/2006/relationships" r:id="rId1" tooltip="Kliknutím zobrazíte mesiac 1"/>
          <a:extLst>
            <a:ext uri="{FF2B5EF4-FFF2-40B4-BE49-F238E27FC236}">
              <a16:creationId xmlns:a16="http://schemas.microsoft.com/office/drawing/2014/main" id="{00000000-0008-0000-0400-000080000000}"/>
            </a:ext>
          </a:extLst>
        </xdr:cNvPr>
        <xdr:cNvGrpSpPr/>
      </xdr:nvGrpSpPr>
      <xdr:grpSpPr>
        <a:xfrm>
          <a:off x="9906000" y="293688"/>
          <a:ext cx="400050" cy="295275"/>
          <a:chOff x="9896475" y="300038"/>
          <a:chExt cx="400050" cy="295275"/>
        </a:xfrm>
      </xdr:grpSpPr>
      <xdr:sp macro="" textlink="">
        <xdr:nvSpPr>
          <xdr:cNvPr id="129" name="Voľný tvar 5" descr="„“" title="Navigácia mesiaca 1">
            <a:hlinkClick xmlns:r="http://schemas.openxmlformats.org/officeDocument/2006/relationships" r:id="rId1" tooltip="Zobraziť mesiac č. 1"/>
            <a:extLst>
              <a:ext uri="{FF2B5EF4-FFF2-40B4-BE49-F238E27FC236}">
                <a16:creationId xmlns:a16="http://schemas.microsoft.com/office/drawing/2014/main" id="{00000000-0008-0000-0400-000081000000}"/>
              </a:ext>
            </a:extLst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0" name="Voľný tvar 6">
            <a:extLst>
              <a:ext uri="{FF2B5EF4-FFF2-40B4-BE49-F238E27FC236}">
                <a16:creationId xmlns:a16="http://schemas.microsoft.com/office/drawing/2014/main" id="{00000000-0008-0000-0400-000082000000}"/>
              </a:ext>
            </a:extLst>
          </xdr:cNvPr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1" name="Voľný tvar 7">
            <a:extLst>
              <a:ext uri="{FF2B5EF4-FFF2-40B4-BE49-F238E27FC236}">
                <a16:creationId xmlns:a16="http://schemas.microsoft.com/office/drawing/2014/main" id="{00000000-0008-0000-0400-000083000000}"/>
              </a:ext>
            </a:extLst>
          </xdr:cNvPr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2" name="Voľný tvar 8">
            <a:extLst>
              <a:ext uri="{FF2B5EF4-FFF2-40B4-BE49-F238E27FC236}">
                <a16:creationId xmlns:a16="http://schemas.microsoft.com/office/drawing/2014/main" id="{00000000-0008-0000-0400-000084000000}"/>
              </a:ext>
            </a:extLst>
          </xdr:cNvPr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3" name="Voľný tvar 9">
            <a:extLst>
              <a:ext uri="{FF2B5EF4-FFF2-40B4-BE49-F238E27FC236}">
                <a16:creationId xmlns:a16="http://schemas.microsoft.com/office/drawing/2014/main" id="{00000000-0008-0000-0400-000085000000}"/>
              </a:ext>
            </a:extLst>
          </xdr:cNvPr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134" name="Mesiac 2" descr="Oranžová tvár medvedíka" title="Navigačné tlačidlo mesiaca 2">
          <a:hlinkClick xmlns:r="http://schemas.openxmlformats.org/officeDocument/2006/relationships" r:id="rId2" tooltip="Kliknutím zobrazíte mesiac 2"/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GrpSpPr/>
      </xdr:nvGrpSpPr>
      <xdr:grpSpPr>
        <a:xfrm>
          <a:off x="10448925" y="293688"/>
          <a:ext cx="400050" cy="295275"/>
          <a:chOff x="10439400" y="300038"/>
          <a:chExt cx="400050" cy="295275"/>
        </a:xfrm>
      </xdr:grpSpPr>
      <xdr:sp macro="" textlink="">
        <xdr:nvSpPr>
          <xdr:cNvPr id="135" name="Voľný tvar 10">
            <a:hlinkClick xmlns:r="http://schemas.openxmlformats.org/officeDocument/2006/relationships" r:id="rId2" tooltip="Zobraziť mesiac č. 2"/>
            <a:extLst>
              <a:ext uri="{FF2B5EF4-FFF2-40B4-BE49-F238E27FC236}">
                <a16:creationId xmlns:a16="http://schemas.microsoft.com/office/drawing/2014/main" id="{00000000-0008-0000-0400-000087000000}"/>
              </a:ext>
            </a:extLst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6" name="Voľný tvar 11">
            <a:extLst>
              <a:ext uri="{FF2B5EF4-FFF2-40B4-BE49-F238E27FC236}">
                <a16:creationId xmlns:a16="http://schemas.microsoft.com/office/drawing/2014/main" id="{00000000-0008-0000-0400-000088000000}"/>
              </a:ext>
            </a:extLst>
          </xdr:cNvPr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7" name="Voľný tvar 12">
            <a:extLst>
              <a:ext uri="{FF2B5EF4-FFF2-40B4-BE49-F238E27FC236}">
                <a16:creationId xmlns:a16="http://schemas.microsoft.com/office/drawing/2014/main" id="{00000000-0008-0000-0400-000089000000}"/>
              </a:ext>
            </a:extLst>
          </xdr:cNvPr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8" name="Voľný tvar 13">
            <a:extLst>
              <a:ext uri="{FF2B5EF4-FFF2-40B4-BE49-F238E27FC236}">
                <a16:creationId xmlns:a16="http://schemas.microsoft.com/office/drawing/2014/main" id="{00000000-0008-0000-0400-00008A000000}"/>
              </a:ext>
            </a:extLst>
          </xdr:cNvPr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9" name="Voľný tvar 14">
            <a:extLst>
              <a:ext uri="{FF2B5EF4-FFF2-40B4-BE49-F238E27FC236}">
                <a16:creationId xmlns:a16="http://schemas.microsoft.com/office/drawing/2014/main" id="{00000000-0008-0000-0400-00008B000000}"/>
              </a:ext>
            </a:extLst>
          </xdr:cNvPr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140" name="Mesiac 3" descr="Ružová tvár medvedíka" title="Navigačné tlačidlo mesiaca 3">
          <a:hlinkClick xmlns:r="http://schemas.openxmlformats.org/officeDocument/2006/relationships" r:id="rId3" tooltip="Kliknutím zobrazíte mesiac 3"/>
          <a:extLst>
            <a:ext uri="{FF2B5EF4-FFF2-40B4-BE49-F238E27FC236}">
              <a16:creationId xmlns:a16="http://schemas.microsoft.com/office/drawing/2014/main" id="{00000000-0008-0000-0400-00008C000000}"/>
            </a:ext>
          </a:extLst>
        </xdr:cNvPr>
        <xdr:cNvGrpSpPr/>
      </xdr:nvGrpSpPr>
      <xdr:grpSpPr>
        <a:xfrm>
          <a:off x="10991850" y="293688"/>
          <a:ext cx="400050" cy="295275"/>
          <a:chOff x="10982325" y="300038"/>
          <a:chExt cx="400050" cy="295275"/>
        </a:xfrm>
      </xdr:grpSpPr>
      <xdr:sp macro="" textlink="">
        <xdr:nvSpPr>
          <xdr:cNvPr id="141" name="Voľný tvar 15">
            <a:hlinkClick xmlns:r="http://schemas.openxmlformats.org/officeDocument/2006/relationships" r:id="rId3" tooltip="Zobraziť mesiac č. 3"/>
            <a:extLst>
              <a:ext uri="{FF2B5EF4-FFF2-40B4-BE49-F238E27FC236}">
                <a16:creationId xmlns:a16="http://schemas.microsoft.com/office/drawing/2014/main" id="{00000000-0008-0000-0400-00008D000000}"/>
              </a:ext>
            </a:extLst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2" name="Voľný tvar 16">
            <a:extLst>
              <a:ext uri="{FF2B5EF4-FFF2-40B4-BE49-F238E27FC236}">
                <a16:creationId xmlns:a16="http://schemas.microsoft.com/office/drawing/2014/main" id="{00000000-0008-0000-0400-00008E000000}"/>
              </a:ext>
            </a:extLst>
          </xdr:cNvPr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3" name="Voľný tvar 17">
            <a:extLst>
              <a:ext uri="{FF2B5EF4-FFF2-40B4-BE49-F238E27FC236}">
                <a16:creationId xmlns:a16="http://schemas.microsoft.com/office/drawing/2014/main" id="{00000000-0008-0000-0400-00008F000000}"/>
              </a:ext>
            </a:extLst>
          </xdr:cNvPr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4" name="Voľný tvar 18">
            <a:extLst>
              <a:ext uri="{FF2B5EF4-FFF2-40B4-BE49-F238E27FC236}">
                <a16:creationId xmlns:a16="http://schemas.microsoft.com/office/drawing/2014/main" id="{00000000-0008-0000-0400-000090000000}"/>
              </a:ext>
            </a:extLst>
          </xdr:cNvPr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5" name="Voľný tvar 19">
            <a:extLst>
              <a:ext uri="{FF2B5EF4-FFF2-40B4-BE49-F238E27FC236}">
                <a16:creationId xmlns:a16="http://schemas.microsoft.com/office/drawing/2014/main" id="{00000000-0008-0000-0400-000091000000}"/>
              </a:ext>
            </a:extLst>
          </xdr:cNvPr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146" name="Mesiac 4" descr="Červená tvár medvedíka" title="Navigačné tlačidlo mesiaca 4">
          <a:hlinkClick xmlns:r="http://schemas.openxmlformats.org/officeDocument/2006/relationships" r:id="rId4" tooltip="Kliknutím zobrazíte mesiac 4"/>
          <a:extLst>
            <a:ext uri="{FF2B5EF4-FFF2-40B4-BE49-F238E27FC236}">
              <a16:creationId xmlns:a16="http://schemas.microsoft.com/office/drawing/2014/main" id="{00000000-0008-0000-0400-000092000000}"/>
            </a:ext>
          </a:extLst>
        </xdr:cNvPr>
        <xdr:cNvGrpSpPr/>
      </xdr:nvGrpSpPr>
      <xdr:grpSpPr>
        <a:xfrm>
          <a:off x="11534775" y="293688"/>
          <a:ext cx="400050" cy="295275"/>
          <a:chOff x="11525250" y="300038"/>
          <a:chExt cx="400050" cy="295275"/>
        </a:xfrm>
      </xdr:grpSpPr>
      <xdr:sp macro="" textlink="">
        <xdr:nvSpPr>
          <xdr:cNvPr id="147" name="Voľný tvar 20">
            <a:hlinkClick xmlns:r="http://schemas.openxmlformats.org/officeDocument/2006/relationships" r:id="rId4" tooltip="Zobraziť mesiac č. 4"/>
            <a:extLst>
              <a:ext uri="{FF2B5EF4-FFF2-40B4-BE49-F238E27FC236}">
                <a16:creationId xmlns:a16="http://schemas.microsoft.com/office/drawing/2014/main" id="{00000000-0008-0000-0400-000093000000}"/>
              </a:ext>
            </a:extLst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" name="Voľný tvar 21">
            <a:extLst>
              <a:ext uri="{FF2B5EF4-FFF2-40B4-BE49-F238E27FC236}">
                <a16:creationId xmlns:a16="http://schemas.microsoft.com/office/drawing/2014/main" id="{00000000-0008-0000-0400-000094000000}"/>
              </a:ext>
            </a:extLst>
          </xdr:cNvPr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" name="Voľný tvar 22">
            <a:extLst>
              <a:ext uri="{FF2B5EF4-FFF2-40B4-BE49-F238E27FC236}">
                <a16:creationId xmlns:a16="http://schemas.microsoft.com/office/drawing/2014/main" id="{00000000-0008-0000-0400-000095000000}"/>
              </a:ext>
            </a:extLst>
          </xdr:cNvPr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" name="Voľný tvar 23">
            <a:extLst>
              <a:ext uri="{FF2B5EF4-FFF2-40B4-BE49-F238E27FC236}">
                <a16:creationId xmlns:a16="http://schemas.microsoft.com/office/drawing/2014/main" id="{00000000-0008-0000-0400-000096000000}"/>
              </a:ext>
            </a:extLst>
          </xdr:cNvPr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" name="Voľný tvar 24">
            <a:extLst>
              <a:ext uri="{FF2B5EF4-FFF2-40B4-BE49-F238E27FC236}">
                <a16:creationId xmlns:a16="http://schemas.microsoft.com/office/drawing/2014/main" id="{00000000-0008-0000-0400-000097000000}"/>
              </a:ext>
            </a:extLst>
          </xdr:cNvPr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152" name="Mesiac 5" descr="Modrá tvár medvedíka" title="Navigačné tlačidlo mesiaca 5">
          <a:hlinkClick xmlns:r="http://schemas.openxmlformats.org/officeDocument/2006/relationships" r:id="rId5" tooltip="Kliknutím zobrazíte mesiac 5"/>
          <a:extLst>
            <a:ext uri="{FF2B5EF4-FFF2-40B4-BE49-F238E27FC236}">
              <a16:creationId xmlns:a16="http://schemas.microsoft.com/office/drawing/2014/main" id="{00000000-0008-0000-0400-000098000000}"/>
            </a:ext>
          </a:extLst>
        </xdr:cNvPr>
        <xdr:cNvGrpSpPr/>
      </xdr:nvGrpSpPr>
      <xdr:grpSpPr>
        <a:xfrm>
          <a:off x="12077700" y="293688"/>
          <a:ext cx="400050" cy="295275"/>
          <a:chOff x="12068175" y="300038"/>
          <a:chExt cx="400050" cy="295275"/>
        </a:xfrm>
      </xdr:grpSpPr>
      <xdr:sp macro="" textlink="">
        <xdr:nvSpPr>
          <xdr:cNvPr id="153" name="Voľný tvar 25">
            <a:hlinkClick xmlns:r="http://schemas.openxmlformats.org/officeDocument/2006/relationships" r:id="rId5" tooltip="Zobraziť mesiac č. 5"/>
            <a:extLst>
              <a:ext uri="{FF2B5EF4-FFF2-40B4-BE49-F238E27FC236}">
                <a16:creationId xmlns:a16="http://schemas.microsoft.com/office/drawing/2014/main" id="{00000000-0008-0000-0400-000099000000}"/>
              </a:ext>
            </a:extLst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4" name="Voľný tvar 26">
            <a:extLst>
              <a:ext uri="{FF2B5EF4-FFF2-40B4-BE49-F238E27FC236}">
                <a16:creationId xmlns:a16="http://schemas.microsoft.com/office/drawing/2014/main" id="{00000000-0008-0000-0400-00009A000000}"/>
              </a:ext>
            </a:extLst>
          </xdr:cNvPr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5" name="Voľný tvar 27">
            <a:extLst>
              <a:ext uri="{FF2B5EF4-FFF2-40B4-BE49-F238E27FC236}">
                <a16:creationId xmlns:a16="http://schemas.microsoft.com/office/drawing/2014/main" id="{00000000-0008-0000-0400-00009B000000}"/>
              </a:ext>
            </a:extLst>
          </xdr:cNvPr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" name="Voľný tvar 28">
            <a:extLst>
              <a:ext uri="{FF2B5EF4-FFF2-40B4-BE49-F238E27FC236}">
                <a16:creationId xmlns:a16="http://schemas.microsoft.com/office/drawing/2014/main" id="{00000000-0008-0000-0400-00009C000000}"/>
              </a:ext>
            </a:extLst>
          </xdr:cNvPr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" name="Voľný tvar 29">
            <a:extLst>
              <a:ext uri="{FF2B5EF4-FFF2-40B4-BE49-F238E27FC236}">
                <a16:creationId xmlns:a16="http://schemas.microsoft.com/office/drawing/2014/main" id="{00000000-0008-0000-0400-00009D000000}"/>
              </a:ext>
            </a:extLst>
          </xdr:cNvPr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158" name="Mesiac 6" descr="Zelená tvár medvedíka" title="Navigačné tlačidlo mesiaca 6">
          <a:hlinkClick xmlns:r="http://schemas.openxmlformats.org/officeDocument/2006/relationships" r:id="rId6" tooltip="Kliknutím zobrazíte mesiac 6"/>
          <a:extLst>
            <a:ext uri="{FF2B5EF4-FFF2-40B4-BE49-F238E27FC236}">
              <a16:creationId xmlns:a16="http://schemas.microsoft.com/office/drawing/2014/main" id="{00000000-0008-0000-0400-00009E000000}"/>
            </a:ext>
          </a:extLst>
        </xdr:cNvPr>
        <xdr:cNvGrpSpPr/>
      </xdr:nvGrpSpPr>
      <xdr:grpSpPr>
        <a:xfrm>
          <a:off x="12620625" y="293688"/>
          <a:ext cx="400050" cy="295275"/>
          <a:chOff x="12611100" y="300038"/>
          <a:chExt cx="400050" cy="295275"/>
        </a:xfrm>
      </xdr:grpSpPr>
      <xdr:sp macro="" textlink="">
        <xdr:nvSpPr>
          <xdr:cNvPr id="159" name="Voľný tvar 30">
            <a:hlinkClick xmlns:r="http://schemas.openxmlformats.org/officeDocument/2006/relationships" r:id="rId6" tooltip="Zobraziť mesiac č. 6"/>
            <a:extLst>
              <a:ext uri="{FF2B5EF4-FFF2-40B4-BE49-F238E27FC236}">
                <a16:creationId xmlns:a16="http://schemas.microsoft.com/office/drawing/2014/main" id="{00000000-0008-0000-0400-00009F000000}"/>
              </a:ext>
            </a:extLst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" name="Voľný tvar 31">
            <a:extLst>
              <a:ext uri="{FF2B5EF4-FFF2-40B4-BE49-F238E27FC236}">
                <a16:creationId xmlns:a16="http://schemas.microsoft.com/office/drawing/2014/main" id="{00000000-0008-0000-0400-0000A0000000}"/>
              </a:ext>
            </a:extLst>
          </xdr:cNvPr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" name="Voľný tvar 32">
            <a:extLst>
              <a:ext uri="{FF2B5EF4-FFF2-40B4-BE49-F238E27FC236}">
                <a16:creationId xmlns:a16="http://schemas.microsoft.com/office/drawing/2014/main" id="{00000000-0008-0000-0400-0000A1000000}"/>
              </a:ext>
            </a:extLst>
          </xdr:cNvPr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2" name="Voľný tvar 33">
            <a:extLst>
              <a:ext uri="{FF2B5EF4-FFF2-40B4-BE49-F238E27FC236}">
                <a16:creationId xmlns:a16="http://schemas.microsoft.com/office/drawing/2014/main" id="{00000000-0008-0000-0400-0000A2000000}"/>
              </a:ext>
            </a:extLst>
          </xdr:cNvPr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3" name="Voľný tvar 34">
            <a:extLst>
              <a:ext uri="{FF2B5EF4-FFF2-40B4-BE49-F238E27FC236}">
                <a16:creationId xmlns:a16="http://schemas.microsoft.com/office/drawing/2014/main" id="{00000000-0008-0000-0400-0000A3000000}"/>
              </a:ext>
            </a:extLst>
          </xdr:cNvPr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164" name="Mesiac 7" descr="Svetlomodrá tvár medvedíka" title="Navigačné tlačidlo mesiaca 7">
          <a:hlinkClick xmlns:r="http://schemas.openxmlformats.org/officeDocument/2006/relationships" r:id="rId7" tooltip="Kliknutím zobrazíte mesiac 7"/>
          <a:extLst>
            <a:ext uri="{FF2B5EF4-FFF2-40B4-BE49-F238E27FC236}">
              <a16:creationId xmlns:a16="http://schemas.microsoft.com/office/drawing/2014/main" id="{00000000-0008-0000-0400-0000A4000000}"/>
            </a:ext>
          </a:extLst>
        </xdr:cNvPr>
        <xdr:cNvGrpSpPr/>
      </xdr:nvGrpSpPr>
      <xdr:grpSpPr>
        <a:xfrm>
          <a:off x="9906000" y="750888"/>
          <a:ext cx="400050" cy="296333"/>
          <a:chOff x="9896475" y="757238"/>
          <a:chExt cx="400050" cy="295275"/>
        </a:xfrm>
      </xdr:grpSpPr>
      <xdr:sp macro="" textlink="">
        <xdr:nvSpPr>
          <xdr:cNvPr id="165" name="Voľný tvar 35">
            <a:hlinkClick xmlns:r="http://schemas.openxmlformats.org/officeDocument/2006/relationships" r:id="rId7" tooltip="Zobraziť mesiac č. 7"/>
            <a:extLst>
              <a:ext uri="{FF2B5EF4-FFF2-40B4-BE49-F238E27FC236}">
                <a16:creationId xmlns:a16="http://schemas.microsoft.com/office/drawing/2014/main" id="{00000000-0008-0000-0400-0000A5000000}"/>
              </a:ext>
            </a:extLst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Voľný tvar 36">
            <a:extLst>
              <a:ext uri="{FF2B5EF4-FFF2-40B4-BE49-F238E27FC236}">
                <a16:creationId xmlns:a16="http://schemas.microsoft.com/office/drawing/2014/main" id="{00000000-0008-0000-0400-0000A6000000}"/>
              </a:ext>
            </a:extLst>
          </xdr:cNvPr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Voľný tvar 37">
            <a:extLst>
              <a:ext uri="{FF2B5EF4-FFF2-40B4-BE49-F238E27FC236}">
                <a16:creationId xmlns:a16="http://schemas.microsoft.com/office/drawing/2014/main" id="{00000000-0008-0000-0400-0000A7000000}"/>
              </a:ext>
            </a:extLst>
          </xdr:cNvPr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Voľný tvar 38">
            <a:extLst>
              <a:ext uri="{FF2B5EF4-FFF2-40B4-BE49-F238E27FC236}">
                <a16:creationId xmlns:a16="http://schemas.microsoft.com/office/drawing/2014/main" id="{00000000-0008-0000-0400-0000A8000000}"/>
              </a:ext>
            </a:extLst>
          </xdr:cNvPr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Voľný tvar 39">
            <a:extLst>
              <a:ext uri="{FF2B5EF4-FFF2-40B4-BE49-F238E27FC236}">
                <a16:creationId xmlns:a16="http://schemas.microsoft.com/office/drawing/2014/main" id="{00000000-0008-0000-0400-0000A9000000}"/>
              </a:ext>
            </a:extLst>
          </xdr:cNvPr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170" name="Mesiac 8" descr="Modrá tvár medvedíka" title="Navigačné tlačidlo mesiaca 8">
          <a:hlinkClick xmlns:r="http://schemas.openxmlformats.org/officeDocument/2006/relationships" r:id="rId8" tooltip="Kliknutím zobrazíte mesiac 8"/>
          <a:extLst>
            <a:ext uri="{FF2B5EF4-FFF2-40B4-BE49-F238E27FC236}">
              <a16:creationId xmlns:a16="http://schemas.microsoft.com/office/drawing/2014/main" id="{00000000-0008-0000-0400-0000AA000000}"/>
            </a:ext>
          </a:extLst>
        </xdr:cNvPr>
        <xdr:cNvGrpSpPr/>
      </xdr:nvGrpSpPr>
      <xdr:grpSpPr>
        <a:xfrm>
          <a:off x="10448925" y="750888"/>
          <a:ext cx="400050" cy="296333"/>
          <a:chOff x="10439400" y="757238"/>
          <a:chExt cx="400050" cy="295275"/>
        </a:xfrm>
      </xdr:grpSpPr>
      <xdr:sp macro="" textlink="">
        <xdr:nvSpPr>
          <xdr:cNvPr id="171" name="Voľný tvar 40">
            <a:hlinkClick xmlns:r="http://schemas.openxmlformats.org/officeDocument/2006/relationships" r:id="rId8" tooltip="Zobraziť mesiac č. 8"/>
            <a:extLst>
              <a:ext uri="{FF2B5EF4-FFF2-40B4-BE49-F238E27FC236}">
                <a16:creationId xmlns:a16="http://schemas.microsoft.com/office/drawing/2014/main" id="{00000000-0008-0000-0400-0000AB000000}"/>
              </a:ext>
            </a:extLst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2" name="Voľný tvar 41">
            <a:extLst>
              <a:ext uri="{FF2B5EF4-FFF2-40B4-BE49-F238E27FC236}">
                <a16:creationId xmlns:a16="http://schemas.microsoft.com/office/drawing/2014/main" id="{00000000-0008-0000-0400-0000AC000000}"/>
              </a:ext>
            </a:extLst>
          </xdr:cNvPr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3" name="Voľný tvar 42">
            <a:extLst>
              <a:ext uri="{FF2B5EF4-FFF2-40B4-BE49-F238E27FC236}">
                <a16:creationId xmlns:a16="http://schemas.microsoft.com/office/drawing/2014/main" id="{00000000-0008-0000-0400-0000AD000000}"/>
              </a:ext>
            </a:extLst>
          </xdr:cNvPr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4" name="Voľný tvar 43">
            <a:extLst>
              <a:ext uri="{FF2B5EF4-FFF2-40B4-BE49-F238E27FC236}">
                <a16:creationId xmlns:a16="http://schemas.microsoft.com/office/drawing/2014/main" id="{00000000-0008-0000-0400-0000AE000000}"/>
              </a:ext>
            </a:extLst>
          </xdr:cNvPr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5" name="Voľný tvar 44">
            <a:extLst>
              <a:ext uri="{FF2B5EF4-FFF2-40B4-BE49-F238E27FC236}">
                <a16:creationId xmlns:a16="http://schemas.microsoft.com/office/drawing/2014/main" id="{00000000-0008-0000-0400-0000AF000000}"/>
              </a:ext>
            </a:extLst>
          </xdr:cNvPr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176" name="Mesiac 9" descr="Fialová tvár medvedíka" title="Navigačné tlačidlo mesiaca 9">
          <a:hlinkClick xmlns:r="http://schemas.openxmlformats.org/officeDocument/2006/relationships" r:id="rId9" tooltip="Kliknutím zobrazíte mesiac 9"/>
          <a:extLst>
            <a:ext uri="{FF2B5EF4-FFF2-40B4-BE49-F238E27FC236}">
              <a16:creationId xmlns:a16="http://schemas.microsoft.com/office/drawing/2014/main" id="{00000000-0008-0000-0400-0000B0000000}"/>
            </a:ext>
          </a:extLst>
        </xdr:cNvPr>
        <xdr:cNvGrpSpPr/>
      </xdr:nvGrpSpPr>
      <xdr:grpSpPr>
        <a:xfrm>
          <a:off x="10991850" y="750888"/>
          <a:ext cx="400050" cy="296333"/>
          <a:chOff x="10982325" y="757238"/>
          <a:chExt cx="400050" cy="295275"/>
        </a:xfrm>
      </xdr:grpSpPr>
      <xdr:sp macro="" textlink="">
        <xdr:nvSpPr>
          <xdr:cNvPr id="177" name="Voľný tvar 45">
            <a:hlinkClick xmlns:r="http://schemas.openxmlformats.org/officeDocument/2006/relationships" r:id="rId9" tooltip="Zobraziť mesiac č. 9"/>
            <a:extLst>
              <a:ext uri="{FF2B5EF4-FFF2-40B4-BE49-F238E27FC236}">
                <a16:creationId xmlns:a16="http://schemas.microsoft.com/office/drawing/2014/main" id="{00000000-0008-0000-0400-0000B1000000}"/>
              </a:ext>
            </a:extLst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8" name="Voľný tvar 46">
            <a:extLst>
              <a:ext uri="{FF2B5EF4-FFF2-40B4-BE49-F238E27FC236}">
                <a16:creationId xmlns:a16="http://schemas.microsoft.com/office/drawing/2014/main" id="{00000000-0008-0000-0400-0000B2000000}"/>
              </a:ext>
            </a:extLst>
          </xdr:cNvPr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9" name="Voľný tvar 47">
            <a:extLst>
              <a:ext uri="{FF2B5EF4-FFF2-40B4-BE49-F238E27FC236}">
                <a16:creationId xmlns:a16="http://schemas.microsoft.com/office/drawing/2014/main" id="{00000000-0008-0000-0400-0000B3000000}"/>
              </a:ext>
            </a:extLst>
          </xdr:cNvPr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0" name="Voľný tvar 48">
            <a:extLst>
              <a:ext uri="{FF2B5EF4-FFF2-40B4-BE49-F238E27FC236}">
                <a16:creationId xmlns:a16="http://schemas.microsoft.com/office/drawing/2014/main" id="{00000000-0008-0000-0400-0000B4000000}"/>
              </a:ext>
            </a:extLst>
          </xdr:cNvPr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Voľný tvar 49">
            <a:extLst>
              <a:ext uri="{FF2B5EF4-FFF2-40B4-BE49-F238E27FC236}">
                <a16:creationId xmlns:a16="http://schemas.microsoft.com/office/drawing/2014/main" id="{00000000-0008-0000-0400-0000B5000000}"/>
              </a:ext>
            </a:extLst>
          </xdr:cNvPr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182" name="Mesiac 10" descr="Oranžová tvár medvedíka" title="Navigačné tlačidlo mesiaca 10">
          <a:hlinkClick xmlns:r="http://schemas.openxmlformats.org/officeDocument/2006/relationships" r:id="rId10" tooltip="Kliknutím zobrazíte mesiac 10"/>
          <a:extLst>
            <a:ext uri="{FF2B5EF4-FFF2-40B4-BE49-F238E27FC236}">
              <a16:creationId xmlns:a16="http://schemas.microsoft.com/office/drawing/2014/main" id="{00000000-0008-0000-0400-0000B6000000}"/>
            </a:ext>
          </a:extLst>
        </xdr:cNvPr>
        <xdr:cNvGrpSpPr/>
      </xdr:nvGrpSpPr>
      <xdr:grpSpPr>
        <a:xfrm>
          <a:off x="11534775" y="750888"/>
          <a:ext cx="400050" cy="296333"/>
          <a:chOff x="11525250" y="757238"/>
          <a:chExt cx="400050" cy="295275"/>
        </a:xfrm>
      </xdr:grpSpPr>
      <xdr:sp macro="" textlink="">
        <xdr:nvSpPr>
          <xdr:cNvPr id="183" name="Voľný tvar 50">
            <a:hlinkClick xmlns:r="http://schemas.openxmlformats.org/officeDocument/2006/relationships" r:id="rId10" tooltip="Zobraziť mesiac č. 10"/>
            <a:extLst>
              <a:ext uri="{FF2B5EF4-FFF2-40B4-BE49-F238E27FC236}">
                <a16:creationId xmlns:a16="http://schemas.microsoft.com/office/drawing/2014/main" id="{00000000-0008-0000-0400-0000B7000000}"/>
              </a:ext>
            </a:extLst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4" name="Voľný tvar 51">
            <a:extLst>
              <a:ext uri="{FF2B5EF4-FFF2-40B4-BE49-F238E27FC236}">
                <a16:creationId xmlns:a16="http://schemas.microsoft.com/office/drawing/2014/main" id="{00000000-0008-0000-0400-0000B8000000}"/>
              </a:ext>
            </a:extLst>
          </xdr:cNvPr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5" name="Voľný tvar 52">
            <a:extLst>
              <a:ext uri="{FF2B5EF4-FFF2-40B4-BE49-F238E27FC236}">
                <a16:creationId xmlns:a16="http://schemas.microsoft.com/office/drawing/2014/main" id="{00000000-0008-0000-0400-0000B9000000}"/>
              </a:ext>
            </a:extLst>
          </xdr:cNvPr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6" name="Voľný tvar 53">
            <a:extLst>
              <a:ext uri="{FF2B5EF4-FFF2-40B4-BE49-F238E27FC236}">
                <a16:creationId xmlns:a16="http://schemas.microsoft.com/office/drawing/2014/main" id="{00000000-0008-0000-0400-0000BA000000}"/>
              </a:ext>
            </a:extLst>
          </xdr:cNvPr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7" name="Voľný tvar 54">
            <a:extLst>
              <a:ext uri="{FF2B5EF4-FFF2-40B4-BE49-F238E27FC236}">
                <a16:creationId xmlns:a16="http://schemas.microsoft.com/office/drawing/2014/main" id="{00000000-0008-0000-0400-0000BB000000}"/>
              </a:ext>
            </a:extLst>
          </xdr:cNvPr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188" name="Mesiac 11" descr="Žltozelená tvár medvedíka" title="Navigačné tlačidlo mesiaca 11">
          <a:hlinkClick xmlns:r="http://schemas.openxmlformats.org/officeDocument/2006/relationships" r:id="rId11" tooltip="Kliknutím zobrazíte mesiac 11"/>
          <a:extLst>
            <a:ext uri="{FF2B5EF4-FFF2-40B4-BE49-F238E27FC236}">
              <a16:creationId xmlns:a16="http://schemas.microsoft.com/office/drawing/2014/main" id="{00000000-0008-0000-0400-0000BC000000}"/>
            </a:ext>
          </a:extLst>
        </xdr:cNvPr>
        <xdr:cNvGrpSpPr/>
      </xdr:nvGrpSpPr>
      <xdr:grpSpPr>
        <a:xfrm>
          <a:off x="12077700" y="750888"/>
          <a:ext cx="400050" cy="296333"/>
          <a:chOff x="12068175" y="757238"/>
          <a:chExt cx="400050" cy="295275"/>
        </a:xfrm>
      </xdr:grpSpPr>
      <xdr:sp macro="" textlink="">
        <xdr:nvSpPr>
          <xdr:cNvPr id="189" name="Voľný tvar 55">
            <a:hlinkClick xmlns:r="http://schemas.openxmlformats.org/officeDocument/2006/relationships" r:id="rId11" tooltip="Zobraziť mesiac č. 11"/>
            <a:extLst>
              <a:ext uri="{FF2B5EF4-FFF2-40B4-BE49-F238E27FC236}">
                <a16:creationId xmlns:a16="http://schemas.microsoft.com/office/drawing/2014/main" id="{00000000-0008-0000-0400-0000BD000000}"/>
              </a:ext>
            </a:extLst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0" name="Voľný tvar 56">
            <a:extLst>
              <a:ext uri="{FF2B5EF4-FFF2-40B4-BE49-F238E27FC236}">
                <a16:creationId xmlns:a16="http://schemas.microsoft.com/office/drawing/2014/main" id="{00000000-0008-0000-0400-0000BE000000}"/>
              </a:ext>
            </a:extLst>
          </xdr:cNvPr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1" name="Voľný tvar 57">
            <a:extLst>
              <a:ext uri="{FF2B5EF4-FFF2-40B4-BE49-F238E27FC236}">
                <a16:creationId xmlns:a16="http://schemas.microsoft.com/office/drawing/2014/main" id="{00000000-0008-0000-0400-0000BF000000}"/>
              </a:ext>
            </a:extLst>
          </xdr:cNvPr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2" name="Voľný tvar 58">
            <a:extLst>
              <a:ext uri="{FF2B5EF4-FFF2-40B4-BE49-F238E27FC236}">
                <a16:creationId xmlns:a16="http://schemas.microsoft.com/office/drawing/2014/main" id="{00000000-0008-0000-0400-0000C0000000}"/>
              </a:ext>
            </a:extLst>
          </xdr:cNvPr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3" name="Voľný tvar 59">
            <a:extLst>
              <a:ext uri="{FF2B5EF4-FFF2-40B4-BE49-F238E27FC236}">
                <a16:creationId xmlns:a16="http://schemas.microsoft.com/office/drawing/2014/main" id="{00000000-0008-0000-0400-0000C1000000}"/>
              </a:ext>
            </a:extLst>
          </xdr:cNvPr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194" name="Mesiac 12" descr="Ružová tvár medvedíka" title="Navigačné tlačidlo mesiaca 12">
          <a:hlinkClick xmlns:r="http://schemas.openxmlformats.org/officeDocument/2006/relationships" r:id="rId12" tooltip="Kliknutím zobrazíte mesiac 12"/>
          <a:extLst>
            <a:ext uri="{FF2B5EF4-FFF2-40B4-BE49-F238E27FC236}">
              <a16:creationId xmlns:a16="http://schemas.microsoft.com/office/drawing/2014/main" id="{00000000-0008-0000-0400-0000C2000000}"/>
            </a:ext>
          </a:extLst>
        </xdr:cNvPr>
        <xdr:cNvGrpSpPr/>
      </xdr:nvGrpSpPr>
      <xdr:grpSpPr>
        <a:xfrm>
          <a:off x="12620625" y="750888"/>
          <a:ext cx="400050" cy="296333"/>
          <a:chOff x="12611100" y="757238"/>
          <a:chExt cx="400050" cy="295275"/>
        </a:xfrm>
      </xdr:grpSpPr>
      <xdr:sp macro="" textlink="">
        <xdr:nvSpPr>
          <xdr:cNvPr id="195" name="Voľný tvar 60">
            <a:hlinkClick xmlns:r="http://schemas.openxmlformats.org/officeDocument/2006/relationships" r:id="rId12" tooltip="Zobraziť mesiac č. 12"/>
            <a:extLst>
              <a:ext uri="{FF2B5EF4-FFF2-40B4-BE49-F238E27FC236}">
                <a16:creationId xmlns:a16="http://schemas.microsoft.com/office/drawing/2014/main" id="{00000000-0008-0000-0400-0000C3000000}"/>
              </a:ext>
            </a:extLst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6" name="Voľný tvar 61">
            <a:extLst>
              <a:ext uri="{FF2B5EF4-FFF2-40B4-BE49-F238E27FC236}">
                <a16:creationId xmlns:a16="http://schemas.microsoft.com/office/drawing/2014/main" id="{00000000-0008-0000-0400-0000C4000000}"/>
              </a:ext>
            </a:extLst>
          </xdr:cNvPr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7" name="Voľný tvar 62">
            <a:extLst>
              <a:ext uri="{FF2B5EF4-FFF2-40B4-BE49-F238E27FC236}">
                <a16:creationId xmlns:a16="http://schemas.microsoft.com/office/drawing/2014/main" id="{00000000-0008-0000-0400-0000C5000000}"/>
              </a:ext>
            </a:extLst>
          </xdr:cNvPr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8" name="Voľný tvar 63">
            <a:extLst>
              <a:ext uri="{FF2B5EF4-FFF2-40B4-BE49-F238E27FC236}">
                <a16:creationId xmlns:a16="http://schemas.microsoft.com/office/drawing/2014/main" id="{00000000-0008-0000-0400-0000C6000000}"/>
              </a:ext>
            </a:extLst>
          </xdr:cNvPr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9" name="Voľný tvar 64">
            <a:extLst>
              <a:ext uri="{FF2B5EF4-FFF2-40B4-BE49-F238E27FC236}">
                <a16:creationId xmlns:a16="http://schemas.microsoft.com/office/drawing/2014/main" id="{00000000-0008-0000-0400-0000C7000000}"/>
              </a:ext>
            </a:extLst>
          </xdr:cNvPr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128" name="Mesiac 1" descr="Žltozelená tvár medvedíka" title="Navigačné tlačidlo mesiaca 1">
          <a:hlinkClick xmlns:r="http://schemas.openxmlformats.org/officeDocument/2006/relationships" r:id="rId1" tooltip="Kliknutím zobrazíte mesiac 1"/>
          <a:extLst>
            <a:ext uri="{FF2B5EF4-FFF2-40B4-BE49-F238E27FC236}">
              <a16:creationId xmlns:a16="http://schemas.microsoft.com/office/drawing/2014/main" id="{00000000-0008-0000-0500-000080000000}"/>
            </a:ext>
          </a:extLst>
        </xdr:cNvPr>
        <xdr:cNvGrpSpPr/>
      </xdr:nvGrpSpPr>
      <xdr:grpSpPr>
        <a:xfrm>
          <a:off x="9977438" y="285751"/>
          <a:ext cx="400050" cy="295275"/>
          <a:chOff x="9896475" y="300038"/>
          <a:chExt cx="400050" cy="295275"/>
        </a:xfrm>
      </xdr:grpSpPr>
      <xdr:sp macro="" textlink="">
        <xdr:nvSpPr>
          <xdr:cNvPr id="129" name="Voľný tvar 5" descr="„“" title="Navigácia mesiaca 1">
            <a:hlinkClick xmlns:r="http://schemas.openxmlformats.org/officeDocument/2006/relationships" r:id="rId1" tooltip="Zobraziť mesiac č. 1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0" name="Voľný tvar 6"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1" name="Voľný tvar 7"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2" name="Voľný tvar 8"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3" name="Voľný tvar 9"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134" name="Mesiac 2" descr="Oranžová tvár medvedíka" title="Navigačné tlačidlo mesiaca 2">
          <a:hlinkClick xmlns:r="http://schemas.openxmlformats.org/officeDocument/2006/relationships" r:id="rId2" tooltip="Kliknutím zobrazíte mesiac 2"/>
          <a:extLst>
            <a:ext uri="{FF2B5EF4-FFF2-40B4-BE49-F238E27FC236}">
              <a16:creationId xmlns:a16="http://schemas.microsoft.com/office/drawing/2014/main" id="{00000000-0008-0000-0500-000086000000}"/>
            </a:ext>
          </a:extLst>
        </xdr:cNvPr>
        <xdr:cNvGrpSpPr/>
      </xdr:nvGrpSpPr>
      <xdr:grpSpPr>
        <a:xfrm>
          <a:off x="10520363" y="285751"/>
          <a:ext cx="400050" cy="295275"/>
          <a:chOff x="10439400" y="300038"/>
          <a:chExt cx="400050" cy="295275"/>
        </a:xfrm>
      </xdr:grpSpPr>
      <xdr:sp macro="" textlink="">
        <xdr:nvSpPr>
          <xdr:cNvPr id="135" name="Voľný tvar 10">
            <a:hlinkClick xmlns:r="http://schemas.openxmlformats.org/officeDocument/2006/relationships" r:id="rId2" tooltip="Zobraziť mesiac č. 2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6" name="Voľný tvar 11"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7" name="Voľný tvar 12"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8" name="Voľný tvar 13"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9" name="Voľný tvar 14"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140" name="Mesiac 3" descr="Ružová tvár medvedíka" title="Navigačné tlačidlo mesiaca 3">
          <a:hlinkClick xmlns:r="http://schemas.openxmlformats.org/officeDocument/2006/relationships" r:id="rId3" tooltip="Kliknutím zobrazíte mesiac 3"/>
          <a:extLst>
            <a:ext uri="{FF2B5EF4-FFF2-40B4-BE49-F238E27FC236}">
              <a16:creationId xmlns:a16="http://schemas.microsoft.com/office/drawing/2014/main" id="{00000000-0008-0000-0500-00008C000000}"/>
            </a:ext>
          </a:extLst>
        </xdr:cNvPr>
        <xdr:cNvGrpSpPr/>
      </xdr:nvGrpSpPr>
      <xdr:grpSpPr>
        <a:xfrm>
          <a:off x="11063288" y="285751"/>
          <a:ext cx="400050" cy="295275"/>
          <a:chOff x="10982325" y="300038"/>
          <a:chExt cx="400050" cy="295275"/>
        </a:xfrm>
      </xdr:grpSpPr>
      <xdr:sp macro="" textlink="">
        <xdr:nvSpPr>
          <xdr:cNvPr id="141" name="Voľný tvar 15">
            <a:hlinkClick xmlns:r="http://schemas.openxmlformats.org/officeDocument/2006/relationships" r:id="rId3" tooltip="Zobraziť mesiac č. 3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2" name="Voľný tvar 16"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3" name="Voľný tvar 17"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4" name="Voľný tvar 18"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5" name="Voľný tvar 19"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146" name="Mesiac 4" descr="Červená tvár medvedíka" title="Navigačné tlačidlo mesiaca 4">
          <a:hlinkClick xmlns:r="http://schemas.openxmlformats.org/officeDocument/2006/relationships" r:id="rId4" tooltip="Kliknutím zobrazíte mesiac 4"/>
          <a:extLst>
            <a:ext uri="{FF2B5EF4-FFF2-40B4-BE49-F238E27FC236}">
              <a16:creationId xmlns:a16="http://schemas.microsoft.com/office/drawing/2014/main" id="{00000000-0008-0000-0500-000092000000}"/>
            </a:ext>
          </a:extLst>
        </xdr:cNvPr>
        <xdr:cNvGrpSpPr/>
      </xdr:nvGrpSpPr>
      <xdr:grpSpPr>
        <a:xfrm>
          <a:off x="11606213" y="285751"/>
          <a:ext cx="400050" cy="295275"/>
          <a:chOff x="11525250" y="300038"/>
          <a:chExt cx="400050" cy="295275"/>
        </a:xfrm>
      </xdr:grpSpPr>
      <xdr:sp macro="" textlink="">
        <xdr:nvSpPr>
          <xdr:cNvPr id="147" name="Voľný tvar 20">
            <a:hlinkClick xmlns:r="http://schemas.openxmlformats.org/officeDocument/2006/relationships" r:id="rId4" tooltip="Zobraziť mesiac č. 4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" name="Voľný tvar 21"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" name="Voľný tvar 22"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" name="Voľný tvar 23"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" name="Voľný tvar 24"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152" name="Mesiac 5" descr="Modrá tvár medvedíka" title="Navigačné tlačidlo mesiaca 5">
          <a:hlinkClick xmlns:r="http://schemas.openxmlformats.org/officeDocument/2006/relationships" r:id="rId5" tooltip="Kliknutím zobrazíte mesiac 5"/>
          <a:extLst>
            <a:ext uri="{FF2B5EF4-FFF2-40B4-BE49-F238E27FC236}">
              <a16:creationId xmlns:a16="http://schemas.microsoft.com/office/drawing/2014/main" id="{00000000-0008-0000-0500-000098000000}"/>
            </a:ext>
          </a:extLst>
        </xdr:cNvPr>
        <xdr:cNvGrpSpPr/>
      </xdr:nvGrpSpPr>
      <xdr:grpSpPr>
        <a:xfrm>
          <a:off x="12149138" y="285751"/>
          <a:ext cx="400050" cy="295275"/>
          <a:chOff x="12068175" y="300038"/>
          <a:chExt cx="400050" cy="295275"/>
        </a:xfrm>
      </xdr:grpSpPr>
      <xdr:sp macro="" textlink="">
        <xdr:nvSpPr>
          <xdr:cNvPr id="153" name="Voľný tvar 25">
            <a:hlinkClick xmlns:r="http://schemas.openxmlformats.org/officeDocument/2006/relationships" r:id="rId5" tooltip="Zobraziť mesiac č. 5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4" name="Voľný tvar 26"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5" name="Voľný tvar 27">
            <a:extLst>
              <a:ext uri="{FF2B5EF4-FFF2-40B4-BE49-F238E27FC236}">
                <a16:creationId xmlns:a16="http://schemas.microsoft.com/office/drawing/2014/main" id="{00000000-0008-0000-0500-00009B000000}"/>
              </a:ext>
            </a:extLst>
          </xdr:cNvPr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" name="Voľný tvar 28">
            <a:extLst>
              <a:ext uri="{FF2B5EF4-FFF2-40B4-BE49-F238E27FC236}">
                <a16:creationId xmlns:a16="http://schemas.microsoft.com/office/drawing/2014/main" id="{00000000-0008-0000-0500-00009C000000}"/>
              </a:ext>
            </a:extLst>
          </xdr:cNvPr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" name="Voľný tvar 29">
            <a:extLst>
              <a:ext uri="{FF2B5EF4-FFF2-40B4-BE49-F238E27FC236}">
                <a16:creationId xmlns:a16="http://schemas.microsoft.com/office/drawing/2014/main" id="{00000000-0008-0000-0500-00009D000000}"/>
              </a:ext>
            </a:extLst>
          </xdr:cNvPr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158" name="Mesiac 6" descr="Zelená tvár medvedíka" title="Navigačné tlačidlo mesiaca 6">
          <a:hlinkClick xmlns:r="http://schemas.openxmlformats.org/officeDocument/2006/relationships" r:id="rId6" tooltip="Kliknutím zobrazíte mesiac 6"/>
          <a:extLst>
            <a:ext uri="{FF2B5EF4-FFF2-40B4-BE49-F238E27FC236}">
              <a16:creationId xmlns:a16="http://schemas.microsoft.com/office/drawing/2014/main" id="{00000000-0008-0000-0500-00009E000000}"/>
            </a:ext>
          </a:extLst>
        </xdr:cNvPr>
        <xdr:cNvGrpSpPr/>
      </xdr:nvGrpSpPr>
      <xdr:grpSpPr>
        <a:xfrm>
          <a:off x="12692063" y="285751"/>
          <a:ext cx="400050" cy="295275"/>
          <a:chOff x="12611100" y="300038"/>
          <a:chExt cx="400050" cy="295275"/>
        </a:xfrm>
      </xdr:grpSpPr>
      <xdr:sp macro="" textlink="">
        <xdr:nvSpPr>
          <xdr:cNvPr id="159" name="Voľný tvar 30">
            <a:hlinkClick xmlns:r="http://schemas.openxmlformats.org/officeDocument/2006/relationships" r:id="rId6" tooltip="Zobraziť mesiac č. 6"/>
            <a:extLst>
              <a:ext uri="{FF2B5EF4-FFF2-40B4-BE49-F238E27FC236}">
                <a16:creationId xmlns:a16="http://schemas.microsoft.com/office/drawing/2014/main" id="{00000000-0008-0000-0500-00009F000000}"/>
              </a:ext>
            </a:extLst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" name="Voľný tvar 31">
            <a:extLst>
              <a:ext uri="{FF2B5EF4-FFF2-40B4-BE49-F238E27FC236}">
                <a16:creationId xmlns:a16="http://schemas.microsoft.com/office/drawing/2014/main" id="{00000000-0008-0000-0500-0000A0000000}"/>
              </a:ext>
            </a:extLst>
          </xdr:cNvPr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" name="Voľný tvar 32">
            <a:extLst>
              <a:ext uri="{FF2B5EF4-FFF2-40B4-BE49-F238E27FC236}">
                <a16:creationId xmlns:a16="http://schemas.microsoft.com/office/drawing/2014/main" id="{00000000-0008-0000-0500-0000A1000000}"/>
              </a:ext>
            </a:extLst>
          </xdr:cNvPr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2" name="Voľný tvar 33">
            <a:extLst>
              <a:ext uri="{FF2B5EF4-FFF2-40B4-BE49-F238E27FC236}">
                <a16:creationId xmlns:a16="http://schemas.microsoft.com/office/drawing/2014/main" id="{00000000-0008-0000-0500-0000A2000000}"/>
              </a:ext>
            </a:extLst>
          </xdr:cNvPr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3" name="Voľný tvar 34">
            <a:extLst>
              <a:ext uri="{FF2B5EF4-FFF2-40B4-BE49-F238E27FC236}">
                <a16:creationId xmlns:a16="http://schemas.microsoft.com/office/drawing/2014/main" id="{00000000-0008-0000-0500-0000A3000000}"/>
              </a:ext>
            </a:extLst>
          </xdr:cNvPr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164" name="Mesiac 7" descr="Svetlomodrá tvár medvedíka" title="Navigačné tlačidlo mesiaca 7">
          <a:hlinkClick xmlns:r="http://schemas.openxmlformats.org/officeDocument/2006/relationships" r:id="rId7" tooltip="Kliknutím zobrazíte mesiac 7"/>
          <a:extLst>
            <a:ext uri="{FF2B5EF4-FFF2-40B4-BE49-F238E27FC236}">
              <a16:creationId xmlns:a16="http://schemas.microsoft.com/office/drawing/2014/main" id="{00000000-0008-0000-0500-0000A4000000}"/>
            </a:ext>
          </a:extLst>
        </xdr:cNvPr>
        <xdr:cNvGrpSpPr/>
      </xdr:nvGrpSpPr>
      <xdr:grpSpPr>
        <a:xfrm>
          <a:off x="9977438" y="742951"/>
          <a:ext cx="400050" cy="285750"/>
          <a:chOff x="9896475" y="757238"/>
          <a:chExt cx="400050" cy="295275"/>
        </a:xfrm>
      </xdr:grpSpPr>
      <xdr:sp macro="" textlink="">
        <xdr:nvSpPr>
          <xdr:cNvPr id="165" name="Voľný tvar 35">
            <a:hlinkClick xmlns:r="http://schemas.openxmlformats.org/officeDocument/2006/relationships" r:id="rId7" tooltip="Zobraziť mesiac č. 7"/>
            <a:extLst>
              <a:ext uri="{FF2B5EF4-FFF2-40B4-BE49-F238E27FC236}">
                <a16:creationId xmlns:a16="http://schemas.microsoft.com/office/drawing/2014/main" id="{00000000-0008-0000-0500-0000A5000000}"/>
              </a:ext>
            </a:extLst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Voľný tvar 36">
            <a:extLst>
              <a:ext uri="{FF2B5EF4-FFF2-40B4-BE49-F238E27FC236}">
                <a16:creationId xmlns:a16="http://schemas.microsoft.com/office/drawing/2014/main" id="{00000000-0008-0000-0500-0000A6000000}"/>
              </a:ext>
            </a:extLst>
          </xdr:cNvPr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Voľný tvar 37">
            <a:extLst>
              <a:ext uri="{FF2B5EF4-FFF2-40B4-BE49-F238E27FC236}">
                <a16:creationId xmlns:a16="http://schemas.microsoft.com/office/drawing/2014/main" id="{00000000-0008-0000-0500-0000A7000000}"/>
              </a:ext>
            </a:extLst>
          </xdr:cNvPr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Voľný tvar 38">
            <a:extLst>
              <a:ext uri="{FF2B5EF4-FFF2-40B4-BE49-F238E27FC236}">
                <a16:creationId xmlns:a16="http://schemas.microsoft.com/office/drawing/2014/main" id="{00000000-0008-0000-0500-0000A8000000}"/>
              </a:ext>
            </a:extLst>
          </xdr:cNvPr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Voľný tvar 39">
            <a:extLst>
              <a:ext uri="{FF2B5EF4-FFF2-40B4-BE49-F238E27FC236}">
                <a16:creationId xmlns:a16="http://schemas.microsoft.com/office/drawing/2014/main" id="{00000000-0008-0000-0500-0000A9000000}"/>
              </a:ext>
            </a:extLst>
          </xdr:cNvPr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170" name="Mesiac 8" descr="Modrá tvár medvedíka" title="Navigačné tlačidlo mesiaca 8">
          <a:hlinkClick xmlns:r="http://schemas.openxmlformats.org/officeDocument/2006/relationships" r:id="rId8" tooltip="Kliknutím zobrazíte mesiac 8"/>
          <a:extLst>
            <a:ext uri="{FF2B5EF4-FFF2-40B4-BE49-F238E27FC236}">
              <a16:creationId xmlns:a16="http://schemas.microsoft.com/office/drawing/2014/main" id="{00000000-0008-0000-0500-0000AA000000}"/>
            </a:ext>
          </a:extLst>
        </xdr:cNvPr>
        <xdr:cNvGrpSpPr/>
      </xdr:nvGrpSpPr>
      <xdr:grpSpPr>
        <a:xfrm>
          <a:off x="10520363" y="742951"/>
          <a:ext cx="400050" cy="285750"/>
          <a:chOff x="10439400" y="757238"/>
          <a:chExt cx="400050" cy="295275"/>
        </a:xfrm>
      </xdr:grpSpPr>
      <xdr:sp macro="" textlink="">
        <xdr:nvSpPr>
          <xdr:cNvPr id="171" name="Voľný tvar 40">
            <a:hlinkClick xmlns:r="http://schemas.openxmlformats.org/officeDocument/2006/relationships" r:id="rId8" tooltip="Zobraziť mesiac č. 8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2" name="Voľný tvar 41"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3" name="Voľný tvar 42"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4" name="Voľný tvar 43"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5" name="Voľný tvar 44"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176" name="Mesiac 9" descr="Fialová tvár medvedíka" title="Navigačné tlačidlo mesiaca 9">
          <a:hlinkClick xmlns:r="http://schemas.openxmlformats.org/officeDocument/2006/relationships" r:id="rId9" tooltip="Kliknutím zobrazíte mesiac 9"/>
          <a:extLst>
            <a:ext uri="{FF2B5EF4-FFF2-40B4-BE49-F238E27FC236}">
              <a16:creationId xmlns:a16="http://schemas.microsoft.com/office/drawing/2014/main" id="{00000000-0008-0000-0500-0000B0000000}"/>
            </a:ext>
          </a:extLst>
        </xdr:cNvPr>
        <xdr:cNvGrpSpPr/>
      </xdr:nvGrpSpPr>
      <xdr:grpSpPr>
        <a:xfrm>
          <a:off x="11063288" y="742951"/>
          <a:ext cx="400050" cy="285750"/>
          <a:chOff x="10982325" y="757238"/>
          <a:chExt cx="400050" cy="295275"/>
        </a:xfrm>
      </xdr:grpSpPr>
      <xdr:sp macro="" textlink="">
        <xdr:nvSpPr>
          <xdr:cNvPr id="177" name="Voľný tvar 45">
            <a:hlinkClick xmlns:r="http://schemas.openxmlformats.org/officeDocument/2006/relationships" r:id="rId9" tooltip="Zobraziť mesiac č. 9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8" name="Voľný tvar 46"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9" name="Voľný tvar 47"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0" name="Voľný tvar 48"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Voľný tvar 49"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182" name="Mesiac 10" descr="Oranžová tvár medvedíka" title="Navigačné tlačidlo mesiaca 10">
          <a:hlinkClick xmlns:r="http://schemas.openxmlformats.org/officeDocument/2006/relationships" r:id="rId10" tooltip="Kliknutím zobrazíte mesiac 10"/>
          <a:extLst>
            <a:ext uri="{FF2B5EF4-FFF2-40B4-BE49-F238E27FC236}">
              <a16:creationId xmlns:a16="http://schemas.microsoft.com/office/drawing/2014/main" id="{00000000-0008-0000-0500-0000B6000000}"/>
            </a:ext>
          </a:extLst>
        </xdr:cNvPr>
        <xdr:cNvGrpSpPr/>
      </xdr:nvGrpSpPr>
      <xdr:grpSpPr>
        <a:xfrm>
          <a:off x="11606213" y="742951"/>
          <a:ext cx="400050" cy="285750"/>
          <a:chOff x="11525250" y="757238"/>
          <a:chExt cx="400050" cy="295275"/>
        </a:xfrm>
      </xdr:grpSpPr>
      <xdr:sp macro="" textlink="">
        <xdr:nvSpPr>
          <xdr:cNvPr id="183" name="Voľný tvar 50">
            <a:hlinkClick xmlns:r="http://schemas.openxmlformats.org/officeDocument/2006/relationships" r:id="rId10" tooltip="Zobraziť mesiac č. 10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4" name="Voľný tvar 51"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5" name="Voľný tvar 52"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6" name="Voľný tvar 53"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7" name="Voľný tvar 54"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188" name="Mesiac 11" descr="Žltozelená tvár medvedíka" title="Navigačné tlačidlo mesiaca 11">
          <a:hlinkClick xmlns:r="http://schemas.openxmlformats.org/officeDocument/2006/relationships" r:id="rId11" tooltip="Kliknutím zobrazíte mesiac 11"/>
          <a:extLst>
            <a:ext uri="{FF2B5EF4-FFF2-40B4-BE49-F238E27FC236}">
              <a16:creationId xmlns:a16="http://schemas.microsoft.com/office/drawing/2014/main" id="{00000000-0008-0000-0500-0000BC000000}"/>
            </a:ext>
          </a:extLst>
        </xdr:cNvPr>
        <xdr:cNvGrpSpPr/>
      </xdr:nvGrpSpPr>
      <xdr:grpSpPr>
        <a:xfrm>
          <a:off x="12149138" y="742951"/>
          <a:ext cx="400050" cy="285750"/>
          <a:chOff x="12068175" y="757238"/>
          <a:chExt cx="400050" cy="295275"/>
        </a:xfrm>
      </xdr:grpSpPr>
      <xdr:sp macro="" textlink="">
        <xdr:nvSpPr>
          <xdr:cNvPr id="189" name="Voľný tvar 55">
            <a:hlinkClick xmlns:r="http://schemas.openxmlformats.org/officeDocument/2006/relationships" r:id="rId11" tooltip="Zobraziť mesiac č. 11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0" name="Voľný tvar 56"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1" name="Voľný tvar 57"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2" name="Voľný tvar 58"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3" name="Voľný tvar 59"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194" name="Mesiac 12" descr="Ružová tvár medvedíka" title="Navigačné tlačidlo mesiaca 12">
          <a:hlinkClick xmlns:r="http://schemas.openxmlformats.org/officeDocument/2006/relationships" r:id="rId12" tooltip="Kliknutím zobrazíte mesiac 12"/>
          <a:extLst>
            <a:ext uri="{FF2B5EF4-FFF2-40B4-BE49-F238E27FC236}">
              <a16:creationId xmlns:a16="http://schemas.microsoft.com/office/drawing/2014/main" id="{00000000-0008-0000-0500-0000C2000000}"/>
            </a:ext>
          </a:extLst>
        </xdr:cNvPr>
        <xdr:cNvGrpSpPr/>
      </xdr:nvGrpSpPr>
      <xdr:grpSpPr>
        <a:xfrm>
          <a:off x="12692063" y="742951"/>
          <a:ext cx="400050" cy="285750"/>
          <a:chOff x="12611100" y="757238"/>
          <a:chExt cx="400050" cy="295275"/>
        </a:xfrm>
      </xdr:grpSpPr>
      <xdr:sp macro="" textlink="">
        <xdr:nvSpPr>
          <xdr:cNvPr id="195" name="Voľný tvar 60">
            <a:hlinkClick xmlns:r="http://schemas.openxmlformats.org/officeDocument/2006/relationships" r:id="rId12" tooltip="Zobraziť mesiac č. 12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6" name="Voľný tvar 61"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7" name="Voľný tvar 62"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8" name="Voľný tvar 63"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9" name="Voľný tvar 64"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128" name="Mesiac 1" descr="Žltozelená tvár medvedíka" title="Navigačné tlačidlo mesiaca 1">
          <a:hlinkClick xmlns:r="http://schemas.openxmlformats.org/officeDocument/2006/relationships" r:id="rId1" tooltip="Kliknutím zobrazíte mesiac 1"/>
          <a:extLst>
            <a:ext uri="{FF2B5EF4-FFF2-40B4-BE49-F238E27FC236}">
              <a16:creationId xmlns:a16="http://schemas.microsoft.com/office/drawing/2014/main" id="{00000000-0008-0000-0600-000080000000}"/>
            </a:ext>
          </a:extLst>
        </xdr:cNvPr>
        <xdr:cNvGrpSpPr/>
      </xdr:nvGrpSpPr>
      <xdr:grpSpPr>
        <a:xfrm>
          <a:off x="9958917" y="293688"/>
          <a:ext cx="400050" cy="295275"/>
          <a:chOff x="9896475" y="300038"/>
          <a:chExt cx="400050" cy="295275"/>
        </a:xfrm>
      </xdr:grpSpPr>
      <xdr:sp macro="" textlink="">
        <xdr:nvSpPr>
          <xdr:cNvPr id="129" name="Voľný tvar 5" descr="„“" title="Navigácia mesiaca 1">
            <a:hlinkClick xmlns:r="http://schemas.openxmlformats.org/officeDocument/2006/relationships" r:id="rId1" tooltip="Zobraziť mesiac č. 1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0" name="Voľný tvar 6"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1" name="Voľný tvar 7"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2" name="Voľný tvar 8"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3" name="Voľný tvar 9"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134" name="Mesiac 2" descr="Oranžová tvár medvedíka" title="Navigačné tlačidlo mesiaca 2">
          <a:hlinkClick xmlns:r="http://schemas.openxmlformats.org/officeDocument/2006/relationships" r:id="rId2" tooltip="Kliknutím zobrazíte mesiac 2"/>
          <a:extLst>
            <a:ext uri="{FF2B5EF4-FFF2-40B4-BE49-F238E27FC236}">
              <a16:creationId xmlns:a16="http://schemas.microsoft.com/office/drawing/2014/main" id="{00000000-0008-0000-0600-000086000000}"/>
            </a:ext>
          </a:extLst>
        </xdr:cNvPr>
        <xdr:cNvGrpSpPr/>
      </xdr:nvGrpSpPr>
      <xdr:grpSpPr>
        <a:xfrm>
          <a:off x="10501842" y="293688"/>
          <a:ext cx="400050" cy="295275"/>
          <a:chOff x="10439400" y="300038"/>
          <a:chExt cx="400050" cy="295275"/>
        </a:xfrm>
      </xdr:grpSpPr>
      <xdr:sp macro="" textlink="">
        <xdr:nvSpPr>
          <xdr:cNvPr id="135" name="Voľný tvar 10">
            <a:hlinkClick xmlns:r="http://schemas.openxmlformats.org/officeDocument/2006/relationships" r:id="rId2" tooltip="Zobraziť mesiac č. 2"/>
            <a:extLst>
              <a:ext uri="{FF2B5EF4-FFF2-40B4-BE49-F238E27FC236}">
                <a16:creationId xmlns:a16="http://schemas.microsoft.com/office/drawing/2014/main" id="{00000000-0008-0000-0600-000087000000}"/>
              </a:ext>
            </a:extLst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6" name="Voľný tvar 11">
            <a:extLst>
              <a:ext uri="{FF2B5EF4-FFF2-40B4-BE49-F238E27FC236}">
                <a16:creationId xmlns:a16="http://schemas.microsoft.com/office/drawing/2014/main" id="{00000000-0008-0000-0600-000088000000}"/>
              </a:ext>
            </a:extLst>
          </xdr:cNvPr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7" name="Voľný tvar 12">
            <a:extLst>
              <a:ext uri="{FF2B5EF4-FFF2-40B4-BE49-F238E27FC236}">
                <a16:creationId xmlns:a16="http://schemas.microsoft.com/office/drawing/2014/main" id="{00000000-0008-0000-0600-000089000000}"/>
              </a:ext>
            </a:extLst>
          </xdr:cNvPr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8" name="Voľný tvar 13">
            <a:extLst>
              <a:ext uri="{FF2B5EF4-FFF2-40B4-BE49-F238E27FC236}">
                <a16:creationId xmlns:a16="http://schemas.microsoft.com/office/drawing/2014/main" id="{00000000-0008-0000-0600-00008A000000}"/>
              </a:ext>
            </a:extLst>
          </xdr:cNvPr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9" name="Voľný tvar 14">
            <a:extLst>
              <a:ext uri="{FF2B5EF4-FFF2-40B4-BE49-F238E27FC236}">
                <a16:creationId xmlns:a16="http://schemas.microsoft.com/office/drawing/2014/main" id="{00000000-0008-0000-0600-00008B000000}"/>
              </a:ext>
            </a:extLst>
          </xdr:cNvPr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140" name="Mesiac 3" descr="Ružová tvár medvedíka" title="Navigačné tlačidlo mesiaca 3">
          <a:hlinkClick xmlns:r="http://schemas.openxmlformats.org/officeDocument/2006/relationships" r:id="rId3" tooltip="Kliknutím zobrazíte mesiac 3"/>
          <a:extLst>
            <a:ext uri="{FF2B5EF4-FFF2-40B4-BE49-F238E27FC236}">
              <a16:creationId xmlns:a16="http://schemas.microsoft.com/office/drawing/2014/main" id="{00000000-0008-0000-0600-00008C000000}"/>
            </a:ext>
          </a:extLst>
        </xdr:cNvPr>
        <xdr:cNvGrpSpPr/>
      </xdr:nvGrpSpPr>
      <xdr:grpSpPr>
        <a:xfrm>
          <a:off x="11044767" y="293688"/>
          <a:ext cx="400050" cy="295275"/>
          <a:chOff x="10982325" y="300038"/>
          <a:chExt cx="400050" cy="295275"/>
        </a:xfrm>
      </xdr:grpSpPr>
      <xdr:sp macro="" textlink="">
        <xdr:nvSpPr>
          <xdr:cNvPr id="141" name="Voľný tvar 15">
            <a:hlinkClick xmlns:r="http://schemas.openxmlformats.org/officeDocument/2006/relationships" r:id="rId3" tooltip="Zobraziť mesiac č. 3"/>
            <a:extLst>
              <a:ext uri="{FF2B5EF4-FFF2-40B4-BE49-F238E27FC236}">
                <a16:creationId xmlns:a16="http://schemas.microsoft.com/office/drawing/2014/main" id="{00000000-0008-0000-0600-00008D000000}"/>
              </a:ext>
            </a:extLst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2" name="Voľný tvar 16">
            <a:extLst>
              <a:ext uri="{FF2B5EF4-FFF2-40B4-BE49-F238E27FC236}">
                <a16:creationId xmlns:a16="http://schemas.microsoft.com/office/drawing/2014/main" id="{00000000-0008-0000-0600-00008E000000}"/>
              </a:ext>
            </a:extLst>
          </xdr:cNvPr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3" name="Voľný tvar 17">
            <a:extLst>
              <a:ext uri="{FF2B5EF4-FFF2-40B4-BE49-F238E27FC236}">
                <a16:creationId xmlns:a16="http://schemas.microsoft.com/office/drawing/2014/main" id="{00000000-0008-0000-0600-00008F000000}"/>
              </a:ext>
            </a:extLst>
          </xdr:cNvPr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4" name="Voľný tvar 18">
            <a:extLst>
              <a:ext uri="{FF2B5EF4-FFF2-40B4-BE49-F238E27FC236}">
                <a16:creationId xmlns:a16="http://schemas.microsoft.com/office/drawing/2014/main" id="{00000000-0008-0000-0600-000090000000}"/>
              </a:ext>
            </a:extLst>
          </xdr:cNvPr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5" name="Voľný tvar 19">
            <a:extLst>
              <a:ext uri="{FF2B5EF4-FFF2-40B4-BE49-F238E27FC236}">
                <a16:creationId xmlns:a16="http://schemas.microsoft.com/office/drawing/2014/main" id="{00000000-0008-0000-0600-000091000000}"/>
              </a:ext>
            </a:extLst>
          </xdr:cNvPr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146" name="Mesiac 4" descr="Červená tvár medvedíka" title="Navigačné tlačidlo mesiaca 4">
          <a:hlinkClick xmlns:r="http://schemas.openxmlformats.org/officeDocument/2006/relationships" r:id="rId4" tooltip="Kliknutím zobrazíte mesiac 4"/>
          <a:extLst>
            <a:ext uri="{FF2B5EF4-FFF2-40B4-BE49-F238E27FC236}">
              <a16:creationId xmlns:a16="http://schemas.microsoft.com/office/drawing/2014/main" id="{00000000-0008-0000-0600-000092000000}"/>
            </a:ext>
          </a:extLst>
        </xdr:cNvPr>
        <xdr:cNvGrpSpPr/>
      </xdr:nvGrpSpPr>
      <xdr:grpSpPr>
        <a:xfrm>
          <a:off x="11587692" y="293688"/>
          <a:ext cx="400050" cy="295275"/>
          <a:chOff x="11525250" y="300038"/>
          <a:chExt cx="400050" cy="295275"/>
        </a:xfrm>
      </xdr:grpSpPr>
      <xdr:sp macro="" textlink="">
        <xdr:nvSpPr>
          <xdr:cNvPr id="147" name="Voľný tvar 20">
            <a:hlinkClick xmlns:r="http://schemas.openxmlformats.org/officeDocument/2006/relationships" r:id="rId4" tooltip="Zobraziť mesiac č. 4"/>
            <a:extLst>
              <a:ext uri="{FF2B5EF4-FFF2-40B4-BE49-F238E27FC236}">
                <a16:creationId xmlns:a16="http://schemas.microsoft.com/office/drawing/2014/main" id="{00000000-0008-0000-0600-000093000000}"/>
              </a:ext>
            </a:extLst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" name="Voľný tvar 21">
            <a:extLst>
              <a:ext uri="{FF2B5EF4-FFF2-40B4-BE49-F238E27FC236}">
                <a16:creationId xmlns:a16="http://schemas.microsoft.com/office/drawing/2014/main" id="{00000000-0008-0000-0600-000094000000}"/>
              </a:ext>
            </a:extLst>
          </xdr:cNvPr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" name="Voľný tvar 22">
            <a:extLst>
              <a:ext uri="{FF2B5EF4-FFF2-40B4-BE49-F238E27FC236}">
                <a16:creationId xmlns:a16="http://schemas.microsoft.com/office/drawing/2014/main" id="{00000000-0008-0000-0600-000095000000}"/>
              </a:ext>
            </a:extLst>
          </xdr:cNvPr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" name="Voľný tvar 23">
            <a:extLst>
              <a:ext uri="{FF2B5EF4-FFF2-40B4-BE49-F238E27FC236}">
                <a16:creationId xmlns:a16="http://schemas.microsoft.com/office/drawing/2014/main" id="{00000000-0008-0000-0600-000096000000}"/>
              </a:ext>
            </a:extLst>
          </xdr:cNvPr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" name="Voľný tvar 24">
            <a:extLst>
              <a:ext uri="{FF2B5EF4-FFF2-40B4-BE49-F238E27FC236}">
                <a16:creationId xmlns:a16="http://schemas.microsoft.com/office/drawing/2014/main" id="{00000000-0008-0000-0600-000097000000}"/>
              </a:ext>
            </a:extLst>
          </xdr:cNvPr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152" name="Mesiac 5" descr="Modrá tvár medvedíka" title="Navigačné tlačidlo mesiaca 5">
          <a:hlinkClick xmlns:r="http://schemas.openxmlformats.org/officeDocument/2006/relationships" r:id="rId5" tooltip="Kliknutím zobrazíte mesiac 5"/>
          <a:extLst>
            <a:ext uri="{FF2B5EF4-FFF2-40B4-BE49-F238E27FC236}">
              <a16:creationId xmlns:a16="http://schemas.microsoft.com/office/drawing/2014/main" id="{00000000-0008-0000-0600-000098000000}"/>
            </a:ext>
          </a:extLst>
        </xdr:cNvPr>
        <xdr:cNvGrpSpPr/>
      </xdr:nvGrpSpPr>
      <xdr:grpSpPr>
        <a:xfrm>
          <a:off x="12130617" y="293688"/>
          <a:ext cx="400050" cy="295275"/>
          <a:chOff x="12068175" y="300038"/>
          <a:chExt cx="400050" cy="295275"/>
        </a:xfrm>
      </xdr:grpSpPr>
      <xdr:sp macro="" textlink="">
        <xdr:nvSpPr>
          <xdr:cNvPr id="153" name="Voľný tvar 25">
            <a:hlinkClick xmlns:r="http://schemas.openxmlformats.org/officeDocument/2006/relationships" r:id="rId5" tooltip="Zobraziť mesiac č. 5"/>
            <a:extLst>
              <a:ext uri="{FF2B5EF4-FFF2-40B4-BE49-F238E27FC236}">
                <a16:creationId xmlns:a16="http://schemas.microsoft.com/office/drawing/2014/main" id="{00000000-0008-0000-0600-000099000000}"/>
              </a:ext>
            </a:extLst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4" name="Voľný tvar 26">
            <a:extLst>
              <a:ext uri="{FF2B5EF4-FFF2-40B4-BE49-F238E27FC236}">
                <a16:creationId xmlns:a16="http://schemas.microsoft.com/office/drawing/2014/main" id="{00000000-0008-0000-0600-00009A000000}"/>
              </a:ext>
            </a:extLst>
          </xdr:cNvPr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5" name="Voľný tvar 27">
            <a:extLst>
              <a:ext uri="{FF2B5EF4-FFF2-40B4-BE49-F238E27FC236}">
                <a16:creationId xmlns:a16="http://schemas.microsoft.com/office/drawing/2014/main" id="{00000000-0008-0000-0600-00009B000000}"/>
              </a:ext>
            </a:extLst>
          </xdr:cNvPr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" name="Voľný tvar 28">
            <a:extLst>
              <a:ext uri="{FF2B5EF4-FFF2-40B4-BE49-F238E27FC236}">
                <a16:creationId xmlns:a16="http://schemas.microsoft.com/office/drawing/2014/main" id="{00000000-0008-0000-0600-00009C000000}"/>
              </a:ext>
            </a:extLst>
          </xdr:cNvPr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" name="Voľný tvar 29">
            <a:extLst>
              <a:ext uri="{FF2B5EF4-FFF2-40B4-BE49-F238E27FC236}">
                <a16:creationId xmlns:a16="http://schemas.microsoft.com/office/drawing/2014/main" id="{00000000-0008-0000-0600-00009D000000}"/>
              </a:ext>
            </a:extLst>
          </xdr:cNvPr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158" name="Mesiac 6" descr="Zelená tvár medvedíka" title="Navigačné tlačidlo mesiaca 6">
          <a:hlinkClick xmlns:r="http://schemas.openxmlformats.org/officeDocument/2006/relationships" r:id="rId6" tooltip="Kliknutím zobrazíte mesiac 6"/>
          <a:extLst>
            <a:ext uri="{FF2B5EF4-FFF2-40B4-BE49-F238E27FC236}">
              <a16:creationId xmlns:a16="http://schemas.microsoft.com/office/drawing/2014/main" id="{00000000-0008-0000-0600-00009E000000}"/>
            </a:ext>
          </a:extLst>
        </xdr:cNvPr>
        <xdr:cNvGrpSpPr/>
      </xdr:nvGrpSpPr>
      <xdr:grpSpPr>
        <a:xfrm>
          <a:off x="12673542" y="293688"/>
          <a:ext cx="400050" cy="295275"/>
          <a:chOff x="12611100" y="300038"/>
          <a:chExt cx="400050" cy="295275"/>
        </a:xfrm>
      </xdr:grpSpPr>
      <xdr:sp macro="" textlink="">
        <xdr:nvSpPr>
          <xdr:cNvPr id="159" name="Voľný tvar 30">
            <a:hlinkClick xmlns:r="http://schemas.openxmlformats.org/officeDocument/2006/relationships" r:id="rId6" tooltip="Zobraziť mesiac č. 6"/>
            <a:extLst>
              <a:ext uri="{FF2B5EF4-FFF2-40B4-BE49-F238E27FC236}">
                <a16:creationId xmlns:a16="http://schemas.microsoft.com/office/drawing/2014/main" id="{00000000-0008-0000-0600-00009F000000}"/>
              </a:ext>
            </a:extLst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" name="Voľný tvar 31">
            <a:extLst>
              <a:ext uri="{FF2B5EF4-FFF2-40B4-BE49-F238E27FC236}">
                <a16:creationId xmlns:a16="http://schemas.microsoft.com/office/drawing/2014/main" id="{00000000-0008-0000-0600-0000A0000000}"/>
              </a:ext>
            </a:extLst>
          </xdr:cNvPr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" name="Voľný tvar 32">
            <a:extLst>
              <a:ext uri="{FF2B5EF4-FFF2-40B4-BE49-F238E27FC236}">
                <a16:creationId xmlns:a16="http://schemas.microsoft.com/office/drawing/2014/main" id="{00000000-0008-0000-0600-0000A1000000}"/>
              </a:ext>
            </a:extLst>
          </xdr:cNvPr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2" name="Voľný tvar 33">
            <a:extLst>
              <a:ext uri="{FF2B5EF4-FFF2-40B4-BE49-F238E27FC236}">
                <a16:creationId xmlns:a16="http://schemas.microsoft.com/office/drawing/2014/main" id="{00000000-0008-0000-0600-0000A2000000}"/>
              </a:ext>
            </a:extLst>
          </xdr:cNvPr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3" name="Voľný tvar 34">
            <a:extLst>
              <a:ext uri="{FF2B5EF4-FFF2-40B4-BE49-F238E27FC236}">
                <a16:creationId xmlns:a16="http://schemas.microsoft.com/office/drawing/2014/main" id="{00000000-0008-0000-0600-0000A3000000}"/>
              </a:ext>
            </a:extLst>
          </xdr:cNvPr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164" name="Mesiac 7" descr="Svetlomodrá tvár medvedíka" title="Navigačné tlačidlo mesiaca 7">
          <a:hlinkClick xmlns:r="http://schemas.openxmlformats.org/officeDocument/2006/relationships" r:id="rId7" tooltip="Kliknutím zobrazíte mesiac 7"/>
          <a:extLst>
            <a:ext uri="{FF2B5EF4-FFF2-40B4-BE49-F238E27FC236}">
              <a16:creationId xmlns:a16="http://schemas.microsoft.com/office/drawing/2014/main" id="{00000000-0008-0000-0600-0000A4000000}"/>
            </a:ext>
          </a:extLst>
        </xdr:cNvPr>
        <xdr:cNvGrpSpPr/>
      </xdr:nvGrpSpPr>
      <xdr:grpSpPr>
        <a:xfrm>
          <a:off x="9958917" y="750888"/>
          <a:ext cx="400050" cy="296333"/>
          <a:chOff x="9896475" y="757238"/>
          <a:chExt cx="400050" cy="295275"/>
        </a:xfrm>
      </xdr:grpSpPr>
      <xdr:sp macro="" textlink="">
        <xdr:nvSpPr>
          <xdr:cNvPr id="165" name="Voľný tvar 35">
            <a:hlinkClick xmlns:r="http://schemas.openxmlformats.org/officeDocument/2006/relationships" r:id="rId7" tooltip="Zobraziť mesiac č. 7"/>
            <a:extLst>
              <a:ext uri="{FF2B5EF4-FFF2-40B4-BE49-F238E27FC236}">
                <a16:creationId xmlns:a16="http://schemas.microsoft.com/office/drawing/2014/main" id="{00000000-0008-0000-0600-0000A5000000}"/>
              </a:ext>
            </a:extLst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Voľný tvar 36"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Voľný tvar 37"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Voľný tvar 38"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Voľný tvar 39"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170" name="Mesiac 8" descr="Modrá tvár medvedíka" title="Navigačné tlačidlo mesiaca 8">
          <a:hlinkClick xmlns:r="http://schemas.openxmlformats.org/officeDocument/2006/relationships" r:id="rId8" tooltip="Kliknutím zobrazíte mesiac 8"/>
          <a:extLst>
            <a:ext uri="{FF2B5EF4-FFF2-40B4-BE49-F238E27FC236}">
              <a16:creationId xmlns:a16="http://schemas.microsoft.com/office/drawing/2014/main" id="{00000000-0008-0000-0600-0000AA000000}"/>
            </a:ext>
          </a:extLst>
        </xdr:cNvPr>
        <xdr:cNvGrpSpPr/>
      </xdr:nvGrpSpPr>
      <xdr:grpSpPr>
        <a:xfrm>
          <a:off x="10501842" y="750888"/>
          <a:ext cx="400050" cy="296333"/>
          <a:chOff x="10439400" y="757238"/>
          <a:chExt cx="400050" cy="295275"/>
        </a:xfrm>
      </xdr:grpSpPr>
      <xdr:sp macro="" textlink="">
        <xdr:nvSpPr>
          <xdr:cNvPr id="171" name="Voľný tvar 40">
            <a:hlinkClick xmlns:r="http://schemas.openxmlformats.org/officeDocument/2006/relationships" r:id="rId8" tooltip="Zobraziť mesiac č. 8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2" name="Voľný tvar 41"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3" name="Voľný tvar 42"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4" name="Voľný tvar 43"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5" name="Voľný tvar 44"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176" name="Mesiac 9" descr="Fialová tvár medvedíka" title="Navigačné tlačidlo mesiaca 9">
          <a:hlinkClick xmlns:r="http://schemas.openxmlformats.org/officeDocument/2006/relationships" r:id="rId9" tooltip="Kliknutím zobrazíte mesiac 9"/>
          <a:extLst>
            <a:ext uri="{FF2B5EF4-FFF2-40B4-BE49-F238E27FC236}">
              <a16:creationId xmlns:a16="http://schemas.microsoft.com/office/drawing/2014/main" id="{00000000-0008-0000-0600-0000B0000000}"/>
            </a:ext>
          </a:extLst>
        </xdr:cNvPr>
        <xdr:cNvGrpSpPr/>
      </xdr:nvGrpSpPr>
      <xdr:grpSpPr>
        <a:xfrm>
          <a:off x="11044767" y="750888"/>
          <a:ext cx="400050" cy="296333"/>
          <a:chOff x="10982325" y="757238"/>
          <a:chExt cx="400050" cy="295275"/>
        </a:xfrm>
      </xdr:grpSpPr>
      <xdr:sp macro="" textlink="">
        <xdr:nvSpPr>
          <xdr:cNvPr id="177" name="Voľný tvar 45">
            <a:hlinkClick xmlns:r="http://schemas.openxmlformats.org/officeDocument/2006/relationships" r:id="rId9" tooltip="Zobraziť mesiac č. 9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8" name="Voľný tvar 46"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9" name="Voľný tvar 47"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0" name="Voľný tvar 48"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Voľný tvar 49"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182" name="Mesiac 10" descr="Oranžová tvár medvedíka" title="Navigačné tlačidlo mesiaca 10">
          <a:hlinkClick xmlns:r="http://schemas.openxmlformats.org/officeDocument/2006/relationships" r:id="rId10" tooltip="Kliknutím zobrazíte mesiac 10"/>
          <a:extLst>
            <a:ext uri="{FF2B5EF4-FFF2-40B4-BE49-F238E27FC236}">
              <a16:creationId xmlns:a16="http://schemas.microsoft.com/office/drawing/2014/main" id="{00000000-0008-0000-0600-0000B6000000}"/>
            </a:ext>
          </a:extLst>
        </xdr:cNvPr>
        <xdr:cNvGrpSpPr/>
      </xdr:nvGrpSpPr>
      <xdr:grpSpPr>
        <a:xfrm>
          <a:off x="11587692" y="750888"/>
          <a:ext cx="400050" cy="296333"/>
          <a:chOff x="11525250" y="757238"/>
          <a:chExt cx="400050" cy="295275"/>
        </a:xfrm>
      </xdr:grpSpPr>
      <xdr:sp macro="" textlink="">
        <xdr:nvSpPr>
          <xdr:cNvPr id="183" name="Voľný tvar 50">
            <a:hlinkClick xmlns:r="http://schemas.openxmlformats.org/officeDocument/2006/relationships" r:id="rId10" tooltip="Zobraziť mesiac č. 10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4" name="Voľný tvar 51"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5" name="Voľný tvar 52"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6" name="Voľný tvar 53"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7" name="Voľný tvar 54"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188" name="Mesiac 11" descr="Žltozelená tvár medvedíka" title="Navigačné tlačidlo mesiaca 11">
          <a:hlinkClick xmlns:r="http://schemas.openxmlformats.org/officeDocument/2006/relationships" r:id="rId11" tooltip="Kliknutím zobrazíte mesiac 11"/>
          <a:extLst>
            <a:ext uri="{FF2B5EF4-FFF2-40B4-BE49-F238E27FC236}">
              <a16:creationId xmlns:a16="http://schemas.microsoft.com/office/drawing/2014/main" id="{00000000-0008-0000-0600-0000BC000000}"/>
            </a:ext>
          </a:extLst>
        </xdr:cNvPr>
        <xdr:cNvGrpSpPr/>
      </xdr:nvGrpSpPr>
      <xdr:grpSpPr>
        <a:xfrm>
          <a:off x="12130617" y="750888"/>
          <a:ext cx="400050" cy="296333"/>
          <a:chOff x="12068175" y="757238"/>
          <a:chExt cx="400050" cy="295275"/>
        </a:xfrm>
      </xdr:grpSpPr>
      <xdr:sp macro="" textlink="">
        <xdr:nvSpPr>
          <xdr:cNvPr id="189" name="Voľný tvar 55">
            <a:hlinkClick xmlns:r="http://schemas.openxmlformats.org/officeDocument/2006/relationships" r:id="rId11" tooltip="Zobraziť mesiac č. 11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0" name="Voľný tvar 56"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1" name="Voľný tvar 57"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2" name="Voľný tvar 58"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3" name="Voľný tvar 59"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194" name="Mesiac 12" descr="Ružová tvár medvedíka" title="Navigačné tlačidlo mesiaca 12">
          <a:hlinkClick xmlns:r="http://schemas.openxmlformats.org/officeDocument/2006/relationships" r:id="rId12" tooltip="Kliknutím zobrazíte mesiac 12"/>
          <a:extLst>
            <a:ext uri="{FF2B5EF4-FFF2-40B4-BE49-F238E27FC236}">
              <a16:creationId xmlns:a16="http://schemas.microsoft.com/office/drawing/2014/main" id="{00000000-0008-0000-0600-0000C2000000}"/>
            </a:ext>
          </a:extLst>
        </xdr:cNvPr>
        <xdr:cNvGrpSpPr/>
      </xdr:nvGrpSpPr>
      <xdr:grpSpPr>
        <a:xfrm>
          <a:off x="12673542" y="750888"/>
          <a:ext cx="400050" cy="296333"/>
          <a:chOff x="12611100" y="757238"/>
          <a:chExt cx="400050" cy="295275"/>
        </a:xfrm>
      </xdr:grpSpPr>
      <xdr:sp macro="" textlink="">
        <xdr:nvSpPr>
          <xdr:cNvPr id="195" name="Voľný tvar 60">
            <a:hlinkClick xmlns:r="http://schemas.openxmlformats.org/officeDocument/2006/relationships" r:id="rId12" tooltip="Zobraziť mesiac č. 12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6" name="Voľný tvar 61">
            <a:extLst>
              <a:ext uri="{FF2B5EF4-FFF2-40B4-BE49-F238E27FC236}">
                <a16:creationId xmlns:a16="http://schemas.microsoft.com/office/drawing/2014/main" id="{00000000-0008-0000-0600-0000C4000000}"/>
              </a:ext>
            </a:extLst>
          </xdr:cNvPr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7" name="Voľný tvar 62">
            <a:extLst>
              <a:ext uri="{FF2B5EF4-FFF2-40B4-BE49-F238E27FC236}">
                <a16:creationId xmlns:a16="http://schemas.microsoft.com/office/drawing/2014/main" id="{00000000-0008-0000-0600-0000C5000000}"/>
              </a:ext>
            </a:extLst>
          </xdr:cNvPr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8" name="Voľný tvar 63">
            <a:extLst>
              <a:ext uri="{FF2B5EF4-FFF2-40B4-BE49-F238E27FC236}">
                <a16:creationId xmlns:a16="http://schemas.microsoft.com/office/drawing/2014/main" id="{00000000-0008-0000-0600-0000C6000000}"/>
              </a:ext>
            </a:extLst>
          </xdr:cNvPr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9" name="Voľný tvar 64">
            <a:extLst>
              <a:ext uri="{FF2B5EF4-FFF2-40B4-BE49-F238E27FC236}">
                <a16:creationId xmlns:a16="http://schemas.microsoft.com/office/drawing/2014/main" id="{00000000-0008-0000-0600-0000C7000000}"/>
              </a:ext>
            </a:extLst>
          </xdr:cNvPr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128" name="Mesiac 1" descr="Žltozelená tvár medvedíka" title="Navigačné tlačidlo mesiaca 1">
          <a:hlinkClick xmlns:r="http://schemas.openxmlformats.org/officeDocument/2006/relationships" r:id="rId1" tooltip="Kliknutím zobrazíte mesiac 1"/>
          <a:extLst>
            <a:ext uri="{FF2B5EF4-FFF2-40B4-BE49-F238E27FC236}">
              <a16:creationId xmlns:a16="http://schemas.microsoft.com/office/drawing/2014/main" id="{00000000-0008-0000-0700-000080000000}"/>
            </a:ext>
          </a:extLst>
        </xdr:cNvPr>
        <xdr:cNvGrpSpPr/>
      </xdr:nvGrpSpPr>
      <xdr:grpSpPr>
        <a:xfrm>
          <a:off x="9937750" y="293688"/>
          <a:ext cx="400050" cy="295275"/>
          <a:chOff x="9896475" y="300038"/>
          <a:chExt cx="400050" cy="295275"/>
        </a:xfrm>
      </xdr:grpSpPr>
      <xdr:sp macro="" textlink="">
        <xdr:nvSpPr>
          <xdr:cNvPr id="129" name="Voľný tvar 5" descr="„“" title="Navigácia mesiaca 1">
            <a:hlinkClick xmlns:r="http://schemas.openxmlformats.org/officeDocument/2006/relationships" r:id="rId1" tooltip="Zobraziť mesiac č. 1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0" name="Voľný tvar 6"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1" name="Voľný tvar 7"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2" name="Voľný tvar 8"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3" name="Voľný tvar 9"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134" name="Mesiac 2" descr="Oranžová tvár medvedíka" title="Navigačné tlačidlo mesiaca 2">
          <a:hlinkClick xmlns:r="http://schemas.openxmlformats.org/officeDocument/2006/relationships" r:id="rId2" tooltip="Kliknutím zobrazíte mesiac 2"/>
          <a:extLst>
            <a:ext uri="{FF2B5EF4-FFF2-40B4-BE49-F238E27FC236}">
              <a16:creationId xmlns:a16="http://schemas.microsoft.com/office/drawing/2014/main" id="{00000000-0008-0000-0700-000086000000}"/>
            </a:ext>
          </a:extLst>
        </xdr:cNvPr>
        <xdr:cNvGrpSpPr/>
      </xdr:nvGrpSpPr>
      <xdr:grpSpPr>
        <a:xfrm>
          <a:off x="10480675" y="293688"/>
          <a:ext cx="400050" cy="295275"/>
          <a:chOff x="10439400" y="300038"/>
          <a:chExt cx="400050" cy="295275"/>
        </a:xfrm>
      </xdr:grpSpPr>
      <xdr:sp macro="" textlink="">
        <xdr:nvSpPr>
          <xdr:cNvPr id="135" name="Voľný tvar 10">
            <a:hlinkClick xmlns:r="http://schemas.openxmlformats.org/officeDocument/2006/relationships" r:id="rId2" tooltip="Zobraziť mesiac č. 2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6" name="Voľný tvar 11"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7" name="Voľný tvar 12"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8" name="Voľný tvar 13"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9" name="Voľný tvar 14"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140" name="Mesiac 3" descr="Ružová tvár medvedíka" title="Navigačné tlačidlo mesiaca 3">
          <a:hlinkClick xmlns:r="http://schemas.openxmlformats.org/officeDocument/2006/relationships" r:id="rId3" tooltip="Kliknutím zobrazíte mesiac 3"/>
          <a:extLst>
            <a:ext uri="{FF2B5EF4-FFF2-40B4-BE49-F238E27FC236}">
              <a16:creationId xmlns:a16="http://schemas.microsoft.com/office/drawing/2014/main" id="{00000000-0008-0000-0700-00008C000000}"/>
            </a:ext>
          </a:extLst>
        </xdr:cNvPr>
        <xdr:cNvGrpSpPr/>
      </xdr:nvGrpSpPr>
      <xdr:grpSpPr>
        <a:xfrm>
          <a:off x="11023600" y="293688"/>
          <a:ext cx="400050" cy="295275"/>
          <a:chOff x="10982325" y="300038"/>
          <a:chExt cx="400050" cy="295275"/>
        </a:xfrm>
      </xdr:grpSpPr>
      <xdr:sp macro="" textlink="">
        <xdr:nvSpPr>
          <xdr:cNvPr id="141" name="Voľný tvar 15">
            <a:hlinkClick xmlns:r="http://schemas.openxmlformats.org/officeDocument/2006/relationships" r:id="rId3" tooltip="Zobraziť mesiac č. 3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2" name="Voľný tvar 16"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3" name="Voľný tvar 17"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4" name="Voľný tvar 18"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5" name="Voľný tvar 19"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146" name="Mesiac 4" descr="Červená tvár medvedíka" title="Navigačné tlačidlo mesiaca 4">
          <a:hlinkClick xmlns:r="http://schemas.openxmlformats.org/officeDocument/2006/relationships" r:id="rId4" tooltip="Kliknutím zobrazíte mesiac 4"/>
          <a:extLst>
            <a:ext uri="{FF2B5EF4-FFF2-40B4-BE49-F238E27FC236}">
              <a16:creationId xmlns:a16="http://schemas.microsoft.com/office/drawing/2014/main" id="{00000000-0008-0000-0700-000092000000}"/>
            </a:ext>
          </a:extLst>
        </xdr:cNvPr>
        <xdr:cNvGrpSpPr/>
      </xdr:nvGrpSpPr>
      <xdr:grpSpPr>
        <a:xfrm>
          <a:off x="11566525" y="293688"/>
          <a:ext cx="400050" cy="295275"/>
          <a:chOff x="11525250" y="300038"/>
          <a:chExt cx="400050" cy="295275"/>
        </a:xfrm>
      </xdr:grpSpPr>
      <xdr:sp macro="" textlink="">
        <xdr:nvSpPr>
          <xdr:cNvPr id="147" name="Voľný tvar 20">
            <a:hlinkClick xmlns:r="http://schemas.openxmlformats.org/officeDocument/2006/relationships" r:id="rId4" tooltip="Zobraziť mesiac č. 4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" name="Voľný tvar 21"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" name="Voľný tvar 22"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" name="Voľný tvar 23"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" name="Voľný tvar 24"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152" name="Mesiac 5" descr="Modrá tvár medvedíka" title="Navigačné tlačidlo mesiaca 5">
          <a:hlinkClick xmlns:r="http://schemas.openxmlformats.org/officeDocument/2006/relationships" r:id="rId5" tooltip="Kliknutím zobrazíte mesiac 5"/>
          <a:extLst>
            <a:ext uri="{FF2B5EF4-FFF2-40B4-BE49-F238E27FC236}">
              <a16:creationId xmlns:a16="http://schemas.microsoft.com/office/drawing/2014/main" id="{00000000-0008-0000-0700-000098000000}"/>
            </a:ext>
          </a:extLst>
        </xdr:cNvPr>
        <xdr:cNvGrpSpPr/>
      </xdr:nvGrpSpPr>
      <xdr:grpSpPr>
        <a:xfrm>
          <a:off x="12109450" y="293688"/>
          <a:ext cx="400050" cy="295275"/>
          <a:chOff x="12068175" y="300038"/>
          <a:chExt cx="400050" cy="295275"/>
        </a:xfrm>
      </xdr:grpSpPr>
      <xdr:sp macro="" textlink="">
        <xdr:nvSpPr>
          <xdr:cNvPr id="153" name="Voľný tvar 25">
            <a:hlinkClick xmlns:r="http://schemas.openxmlformats.org/officeDocument/2006/relationships" r:id="rId5" tooltip="Zobraziť mesiac č. 5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4" name="Voľný tvar 26"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5" name="Voľný tvar 27"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" name="Voľný tvar 28"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" name="Voľný tvar 29">
            <a:extLst>
              <a:ext uri="{FF2B5EF4-FFF2-40B4-BE49-F238E27FC236}">
                <a16:creationId xmlns:a16="http://schemas.microsoft.com/office/drawing/2014/main" id="{00000000-0008-0000-0700-00009D000000}"/>
              </a:ext>
            </a:extLst>
          </xdr:cNvPr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158" name="Mesiac 6" descr="Zelená tvár medvedíka" title="Navigačné tlačidlo mesiaca 6">
          <a:hlinkClick xmlns:r="http://schemas.openxmlformats.org/officeDocument/2006/relationships" r:id="rId6" tooltip="Kliknutím zobrazíte mesiac 6"/>
          <a:extLst>
            <a:ext uri="{FF2B5EF4-FFF2-40B4-BE49-F238E27FC236}">
              <a16:creationId xmlns:a16="http://schemas.microsoft.com/office/drawing/2014/main" id="{00000000-0008-0000-0700-00009E000000}"/>
            </a:ext>
          </a:extLst>
        </xdr:cNvPr>
        <xdr:cNvGrpSpPr/>
      </xdr:nvGrpSpPr>
      <xdr:grpSpPr>
        <a:xfrm>
          <a:off x="12652375" y="293688"/>
          <a:ext cx="400050" cy="295275"/>
          <a:chOff x="12611100" y="300038"/>
          <a:chExt cx="400050" cy="295275"/>
        </a:xfrm>
      </xdr:grpSpPr>
      <xdr:sp macro="" textlink="">
        <xdr:nvSpPr>
          <xdr:cNvPr id="159" name="Voľný tvar 30">
            <a:hlinkClick xmlns:r="http://schemas.openxmlformats.org/officeDocument/2006/relationships" r:id="rId6" tooltip="Zobraziť mesiac č. 6"/>
            <a:extLst>
              <a:ext uri="{FF2B5EF4-FFF2-40B4-BE49-F238E27FC236}">
                <a16:creationId xmlns:a16="http://schemas.microsoft.com/office/drawing/2014/main" id="{00000000-0008-0000-0700-00009F000000}"/>
              </a:ext>
            </a:extLst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" name="Voľný tvar 31">
            <a:extLst>
              <a:ext uri="{FF2B5EF4-FFF2-40B4-BE49-F238E27FC236}">
                <a16:creationId xmlns:a16="http://schemas.microsoft.com/office/drawing/2014/main" id="{00000000-0008-0000-0700-0000A0000000}"/>
              </a:ext>
            </a:extLst>
          </xdr:cNvPr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" name="Voľný tvar 32">
            <a:extLst>
              <a:ext uri="{FF2B5EF4-FFF2-40B4-BE49-F238E27FC236}">
                <a16:creationId xmlns:a16="http://schemas.microsoft.com/office/drawing/2014/main" id="{00000000-0008-0000-0700-0000A1000000}"/>
              </a:ext>
            </a:extLst>
          </xdr:cNvPr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2" name="Voľný tvar 33">
            <a:extLst>
              <a:ext uri="{FF2B5EF4-FFF2-40B4-BE49-F238E27FC236}">
                <a16:creationId xmlns:a16="http://schemas.microsoft.com/office/drawing/2014/main" id="{00000000-0008-0000-0700-0000A2000000}"/>
              </a:ext>
            </a:extLst>
          </xdr:cNvPr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3" name="Voľný tvar 34">
            <a:extLst>
              <a:ext uri="{FF2B5EF4-FFF2-40B4-BE49-F238E27FC236}">
                <a16:creationId xmlns:a16="http://schemas.microsoft.com/office/drawing/2014/main" id="{00000000-0008-0000-0700-0000A3000000}"/>
              </a:ext>
            </a:extLst>
          </xdr:cNvPr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164" name="Mesiac 7" descr="Svetlomodrá tvár medvedíka" title="Navigačné tlačidlo mesiaca 7">
          <a:hlinkClick xmlns:r="http://schemas.openxmlformats.org/officeDocument/2006/relationships" r:id="rId7" tooltip="Kliknutím zobrazíte mesiac 7"/>
          <a:extLst>
            <a:ext uri="{FF2B5EF4-FFF2-40B4-BE49-F238E27FC236}">
              <a16:creationId xmlns:a16="http://schemas.microsoft.com/office/drawing/2014/main" id="{00000000-0008-0000-0700-0000A4000000}"/>
            </a:ext>
          </a:extLst>
        </xdr:cNvPr>
        <xdr:cNvGrpSpPr/>
      </xdr:nvGrpSpPr>
      <xdr:grpSpPr>
        <a:xfrm>
          <a:off x="9937750" y="750888"/>
          <a:ext cx="400050" cy="296333"/>
          <a:chOff x="9896475" y="757238"/>
          <a:chExt cx="400050" cy="295275"/>
        </a:xfrm>
      </xdr:grpSpPr>
      <xdr:sp macro="" textlink="">
        <xdr:nvSpPr>
          <xdr:cNvPr id="165" name="Voľný tvar 35">
            <a:hlinkClick xmlns:r="http://schemas.openxmlformats.org/officeDocument/2006/relationships" r:id="rId7" tooltip="Zobraziť mesiac č. 7"/>
            <a:extLst>
              <a:ext uri="{FF2B5EF4-FFF2-40B4-BE49-F238E27FC236}">
                <a16:creationId xmlns:a16="http://schemas.microsoft.com/office/drawing/2014/main" id="{00000000-0008-0000-0700-0000A5000000}"/>
              </a:ext>
            </a:extLst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Voľný tvar 36">
            <a:extLst>
              <a:ext uri="{FF2B5EF4-FFF2-40B4-BE49-F238E27FC236}">
                <a16:creationId xmlns:a16="http://schemas.microsoft.com/office/drawing/2014/main" id="{00000000-0008-0000-0700-0000A6000000}"/>
              </a:ext>
            </a:extLst>
          </xdr:cNvPr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Voľný tvar 37">
            <a:extLst>
              <a:ext uri="{FF2B5EF4-FFF2-40B4-BE49-F238E27FC236}">
                <a16:creationId xmlns:a16="http://schemas.microsoft.com/office/drawing/2014/main" id="{00000000-0008-0000-0700-0000A7000000}"/>
              </a:ext>
            </a:extLst>
          </xdr:cNvPr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Voľný tvar 38">
            <a:extLst>
              <a:ext uri="{FF2B5EF4-FFF2-40B4-BE49-F238E27FC236}">
                <a16:creationId xmlns:a16="http://schemas.microsoft.com/office/drawing/2014/main" id="{00000000-0008-0000-0700-0000A8000000}"/>
              </a:ext>
            </a:extLst>
          </xdr:cNvPr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Voľný tvar 39">
            <a:extLst>
              <a:ext uri="{FF2B5EF4-FFF2-40B4-BE49-F238E27FC236}">
                <a16:creationId xmlns:a16="http://schemas.microsoft.com/office/drawing/2014/main" id="{00000000-0008-0000-0700-0000A9000000}"/>
              </a:ext>
            </a:extLst>
          </xdr:cNvPr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170" name="Mesiac 8" descr="Modrá tvár medvedíka" title="Navigačné tlačidlo mesiaca 8">
          <a:hlinkClick xmlns:r="http://schemas.openxmlformats.org/officeDocument/2006/relationships" r:id="rId8" tooltip="Kliknutím zobrazíte mesiac 8"/>
          <a:extLst>
            <a:ext uri="{FF2B5EF4-FFF2-40B4-BE49-F238E27FC236}">
              <a16:creationId xmlns:a16="http://schemas.microsoft.com/office/drawing/2014/main" id="{00000000-0008-0000-0700-0000AA000000}"/>
            </a:ext>
          </a:extLst>
        </xdr:cNvPr>
        <xdr:cNvGrpSpPr/>
      </xdr:nvGrpSpPr>
      <xdr:grpSpPr>
        <a:xfrm>
          <a:off x="10480675" y="750888"/>
          <a:ext cx="400050" cy="296333"/>
          <a:chOff x="10439400" y="757238"/>
          <a:chExt cx="400050" cy="295275"/>
        </a:xfrm>
      </xdr:grpSpPr>
      <xdr:sp macro="" textlink="">
        <xdr:nvSpPr>
          <xdr:cNvPr id="171" name="Voľný tvar 40">
            <a:hlinkClick xmlns:r="http://schemas.openxmlformats.org/officeDocument/2006/relationships" r:id="rId8" tooltip="Zobraziť mesiac č. 8"/>
            <a:extLst>
              <a:ext uri="{FF2B5EF4-FFF2-40B4-BE49-F238E27FC236}">
                <a16:creationId xmlns:a16="http://schemas.microsoft.com/office/drawing/2014/main" id="{00000000-0008-0000-0700-0000AB000000}"/>
              </a:ext>
            </a:extLst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2" name="Voľný tvar 41">
            <a:extLst>
              <a:ext uri="{FF2B5EF4-FFF2-40B4-BE49-F238E27FC236}">
                <a16:creationId xmlns:a16="http://schemas.microsoft.com/office/drawing/2014/main" id="{00000000-0008-0000-0700-0000AC000000}"/>
              </a:ext>
            </a:extLst>
          </xdr:cNvPr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3" name="Voľný tvar 42">
            <a:extLst>
              <a:ext uri="{FF2B5EF4-FFF2-40B4-BE49-F238E27FC236}">
                <a16:creationId xmlns:a16="http://schemas.microsoft.com/office/drawing/2014/main" id="{00000000-0008-0000-0700-0000AD000000}"/>
              </a:ext>
            </a:extLst>
          </xdr:cNvPr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4" name="Voľný tvar 43">
            <a:extLst>
              <a:ext uri="{FF2B5EF4-FFF2-40B4-BE49-F238E27FC236}">
                <a16:creationId xmlns:a16="http://schemas.microsoft.com/office/drawing/2014/main" id="{00000000-0008-0000-0700-0000AE000000}"/>
              </a:ext>
            </a:extLst>
          </xdr:cNvPr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5" name="Voľný tvar 44">
            <a:extLst>
              <a:ext uri="{FF2B5EF4-FFF2-40B4-BE49-F238E27FC236}">
                <a16:creationId xmlns:a16="http://schemas.microsoft.com/office/drawing/2014/main" id="{00000000-0008-0000-0700-0000AF000000}"/>
              </a:ext>
            </a:extLst>
          </xdr:cNvPr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176" name="Mesiac 9" descr="Fialová tvár medvedíka" title="Navigačné tlačidlo mesiaca 9">
          <a:hlinkClick xmlns:r="http://schemas.openxmlformats.org/officeDocument/2006/relationships" r:id="rId9" tooltip="Kliknutím zobrazíte mesiac 9"/>
          <a:extLst>
            <a:ext uri="{FF2B5EF4-FFF2-40B4-BE49-F238E27FC236}">
              <a16:creationId xmlns:a16="http://schemas.microsoft.com/office/drawing/2014/main" id="{00000000-0008-0000-0700-0000B0000000}"/>
            </a:ext>
          </a:extLst>
        </xdr:cNvPr>
        <xdr:cNvGrpSpPr/>
      </xdr:nvGrpSpPr>
      <xdr:grpSpPr>
        <a:xfrm>
          <a:off x="11023600" y="750888"/>
          <a:ext cx="400050" cy="296333"/>
          <a:chOff x="10982325" y="757238"/>
          <a:chExt cx="400050" cy="295275"/>
        </a:xfrm>
      </xdr:grpSpPr>
      <xdr:sp macro="" textlink="">
        <xdr:nvSpPr>
          <xdr:cNvPr id="177" name="Voľný tvar 45">
            <a:hlinkClick xmlns:r="http://schemas.openxmlformats.org/officeDocument/2006/relationships" r:id="rId9" tooltip="Zobraziť mesiac č. 9"/>
            <a:extLst>
              <a:ext uri="{FF2B5EF4-FFF2-40B4-BE49-F238E27FC236}">
                <a16:creationId xmlns:a16="http://schemas.microsoft.com/office/drawing/2014/main" id="{00000000-0008-0000-0700-0000B1000000}"/>
              </a:ext>
            </a:extLst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8" name="Voľný tvar 46">
            <a:extLst>
              <a:ext uri="{FF2B5EF4-FFF2-40B4-BE49-F238E27FC236}">
                <a16:creationId xmlns:a16="http://schemas.microsoft.com/office/drawing/2014/main" id="{00000000-0008-0000-0700-0000B2000000}"/>
              </a:ext>
            </a:extLst>
          </xdr:cNvPr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9" name="Voľný tvar 47">
            <a:extLst>
              <a:ext uri="{FF2B5EF4-FFF2-40B4-BE49-F238E27FC236}">
                <a16:creationId xmlns:a16="http://schemas.microsoft.com/office/drawing/2014/main" id="{00000000-0008-0000-0700-0000B3000000}"/>
              </a:ext>
            </a:extLst>
          </xdr:cNvPr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0" name="Voľný tvar 48">
            <a:extLst>
              <a:ext uri="{FF2B5EF4-FFF2-40B4-BE49-F238E27FC236}">
                <a16:creationId xmlns:a16="http://schemas.microsoft.com/office/drawing/2014/main" id="{00000000-0008-0000-0700-0000B4000000}"/>
              </a:ext>
            </a:extLst>
          </xdr:cNvPr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Voľný tvar 49">
            <a:extLst>
              <a:ext uri="{FF2B5EF4-FFF2-40B4-BE49-F238E27FC236}">
                <a16:creationId xmlns:a16="http://schemas.microsoft.com/office/drawing/2014/main" id="{00000000-0008-0000-0700-0000B5000000}"/>
              </a:ext>
            </a:extLst>
          </xdr:cNvPr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182" name="Mesiac 10" descr="Oranžová tvár medvedíka" title="Navigačné tlačidlo mesiaca 10">
          <a:hlinkClick xmlns:r="http://schemas.openxmlformats.org/officeDocument/2006/relationships" r:id="rId10" tooltip="Kliknutím zobrazíte mesiac 10"/>
          <a:extLst>
            <a:ext uri="{FF2B5EF4-FFF2-40B4-BE49-F238E27FC236}">
              <a16:creationId xmlns:a16="http://schemas.microsoft.com/office/drawing/2014/main" id="{00000000-0008-0000-0700-0000B6000000}"/>
            </a:ext>
          </a:extLst>
        </xdr:cNvPr>
        <xdr:cNvGrpSpPr/>
      </xdr:nvGrpSpPr>
      <xdr:grpSpPr>
        <a:xfrm>
          <a:off x="11566525" y="750888"/>
          <a:ext cx="400050" cy="296333"/>
          <a:chOff x="11525250" y="757238"/>
          <a:chExt cx="400050" cy="295275"/>
        </a:xfrm>
      </xdr:grpSpPr>
      <xdr:sp macro="" textlink="">
        <xdr:nvSpPr>
          <xdr:cNvPr id="183" name="Voľný tvar 50">
            <a:hlinkClick xmlns:r="http://schemas.openxmlformats.org/officeDocument/2006/relationships" r:id="rId10" tooltip="Zobraziť mesiac č. 10"/>
            <a:extLst>
              <a:ext uri="{FF2B5EF4-FFF2-40B4-BE49-F238E27FC236}">
                <a16:creationId xmlns:a16="http://schemas.microsoft.com/office/drawing/2014/main" id="{00000000-0008-0000-0700-0000B7000000}"/>
              </a:ext>
            </a:extLst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4" name="Voľný tvar 51">
            <a:extLst>
              <a:ext uri="{FF2B5EF4-FFF2-40B4-BE49-F238E27FC236}">
                <a16:creationId xmlns:a16="http://schemas.microsoft.com/office/drawing/2014/main" id="{00000000-0008-0000-0700-0000B8000000}"/>
              </a:ext>
            </a:extLst>
          </xdr:cNvPr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5" name="Voľný tvar 52">
            <a:extLst>
              <a:ext uri="{FF2B5EF4-FFF2-40B4-BE49-F238E27FC236}">
                <a16:creationId xmlns:a16="http://schemas.microsoft.com/office/drawing/2014/main" id="{00000000-0008-0000-0700-0000B9000000}"/>
              </a:ext>
            </a:extLst>
          </xdr:cNvPr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6" name="Voľný tvar 53">
            <a:extLst>
              <a:ext uri="{FF2B5EF4-FFF2-40B4-BE49-F238E27FC236}">
                <a16:creationId xmlns:a16="http://schemas.microsoft.com/office/drawing/2014/main" id="{00000000-0008-0000-0700-0000BA000000}"/>
              </a:ext>
            </a:extLst>
          </xdr:cNvPr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7" name="Voľný tvar 54">
            <a:extLst>
              <a:ext uri="{FF2B5EF4-FFF2-40B4-BE49-F238E27FC236}">
                <a16:creationId xmlns:a16="http://schemas.microsoft.com/office/drawing/2014/main" id="{00000000-0008-0000-0700-0000BB000000}"/>
              </a:ext>
            </a:extLst>
          </xdr:cNvPr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188" name="Mesiac 11" descr="Žltozelená tvár medvedíka" title="Navigačné tlačidlo mesiaca 11">
          <a:hlinkClick xmlns:r="http://schemas.openxmlformats.org/officeDocument/2006/relationships" r:id="rId11" tooltip="Kliknutím zobrazíte mesiac 11"/>
          <a:extLst>
            <a:ext uri="{FF2B5EF4-FFF2-40B4-BE49-F238E27FC236}">
              <a16:creationId xmlns:a16="http://schemas.microsoft.com/office/drawing/2014/main" id="{00000000-0008-0000-0700-0000BC000000}"/>
            </a:ext>
          </a:extLst>
        </xdr:cNvPr>
        <xdr:cNvGrpSpPr/>
      </xdr:nvGrpSpPr>
      <xdr:grpSpPr>
        <a:xfrm>
          <a:off x="12109450" y="750888"/>
          <a:ext cx="400050" cy="296333"/>
          <a:chOff x="12068175" y="757238"/>
          <a:chExt cx="400050" cy="295275"/>
        </a:xfrm>
      </xdr:grpSpPr>
      <xdr:sp macro="" textlink="">
        <xdr:nvSpPr>
          <xdr:cNvPr id="189" name="Voľný tvar 55">
            <a:hlinkClick xmlns:r="http://schemas.openxmlformats.org/officeDocument/2006/relationships" r:id="rId11" tooltip="Zobraziť mesiac č. 11"/>
            <a:extLst>
              <a:ext uri="{FF2B5EF4-FFF2-40B4-BE49-F238E27FC236}">
                <a16:creationId xmlns:a16="http://schemas.microsoft.com/office/drawing/2014/main" id="{00000000-0008-0000-0700-0000BD000000}"/>
              </a:ext>
            </a:extLst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0" name="Voľný tvar 56">
            <a:extLst>
              <a:ext uri="{FF2B5EF4-FFF2-40B4-BE49-F238E27FC236}">
                <a16:creationId xmlns:a16="http://schemas.microsoft.com/office/drawing/2014/main" id="{00000000-0008-0000-0700-0000BE000000}"/>
              </a:ext>
            </a:extLst>
          </xdr:cNvPr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1" name="Voľný tvar 57">
            <a:extLst>
              <a:ext uri="{FF2B5EF4-FFF2-40B4-BE49-F238E27FC236}">
                <a16:creationId xmlns:a16="http://schemas.microsoft.com/office/drawing/2014/main" id="{00000000-0008-0000-0700-0000BF000000}"/>
              </a:ext>
            </a:extLst>
          </xdr:cNvPr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2" name="Voľný tvar 58">
            <a:extLst>
              <a:ext uri="{FF2B5EF4-FFF2-40B4-BE49-F238E27FC236}">
                <a16:creationId xmlns:a16="http://schemas.microsoft.com/office/drawing/2014/main" id="{00000000-0008-0000-0700-0000C0000000}"/>
              </a:ext>
            </a:extLst>
          </xdr:cNvPr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3" name="Voľný tvar 59">
            <a:extLst>
              <a:ext uri="{FF2B5EF4-FFF2-40B4-BE49-F238E27FC236}">
                <a16:creationId xmlns:a16="http://schemas.microsoft.com/office/drawing/2014/main" id="{00000000-0008-0000-0700-0000C1000000}"/>
              </a:ext>
            </a:extLst>
          </xdr:cNvPr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194" name="Mesiac 12" descr="Ružová tvár medvedíka" title="Navigačné tlačidlo mesiaca 12">
          <a:hlinkClick xmlns:r="http://schemas.openxmlformats.org/officeDocument/2006/relationships" r:id="rId12" tooltip="Kliknutím zobrazíte mesiac 12"/>
          <a:extLst>
            <a:ext uri="{FF2B5EF4-FFF2-40B4-BE49-F238E27FC236}">
              <a16:creationId xmlns:a16="http://schemas.microsoft.com/office/drawing/2014/main" id="{00000000-0008-0000-0700-0000C2000000}"/>
            </a:ext>
          </a:extLst>
        </xdr:cNvPr>
        <xdr:cNvGrpSpPr/>
      </xdr:nvGrpSpPr>
      <xdr:grpSpPr>
        <a:xfrm>
          <a:off x="12652375" y="750888"/>
          <a:ext cx="400050" cy="296333"/>
          <a:chOff x="12611100" y="757238"/>
          <a:chExt cx="400050" cy="295275"/>
        </a:xfrm>
      </xdr:grpSpPr>
      <xdr:sp macro="" textlink="">
        <xdr:nvSpPr>
          <xdr:cNvPr id="195" name="Voľný tvar 60">
            <a:hlinkClick xmlns:r="http://schemas.openxmlformats.org/officeDocument/2006/relationships" r:id="rId12" tooltip="Zobraziť mesiac č. 12"/>
            <a:extLst>
              <a:ext uri="{FF2B5EF4-FFF2-40B4-BE49-F238E27FC236}">
                <a16:creationId xmlns:a16="http://schemas.microsoft.com/office/drawing/2014/main" id="{00000000-0008-0000-0700-0000C3000000}"/>
              </a:ext>
            </a:extLst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6" name="Voľný tvar 61">
            <a:extLst>
              <a:ext uri="{FF2B5EF4-FFF2-40B4-BE49-F238E27FC236}">
                <a16:creationId xmlns:a16="http://schemas.microsoft.com/office/drawing/2014/main" id="{00000000-0008-0000-0700-0000C4000000}"/>
              </a:ext>
            </a:extLst>
          </xdr:cNvPr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7" name="Voľný tvar 62">
            <a:extLst>
              <a:ext uri="{FF2B5EF4-FFF2-40B4-BE49-F238E27FC236}">
                <a16:creationId xmlns:a16="http://schemas.microsoft.com/office/drawing/2014/main" id="{00000000-0008-0000-0700-0000C5000000}"/>
              </a:ext>
            </a:extLst>
          </xdr:cNvPr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8" name="Voľný tvar 63">
            <a:extLst>
              <a:ext uri="{FF2B5EF4-FFF2-40B4-BE49-F238E27FC236}">
                <a16:creationId xmlns:a16="http://schemas.microsoft.com/office/drawing/2014/main" id="{00000000-0008-0000-0700-0000C6000000}"/>
              </a:ext>
            </a:extLst>
          </xdr:cNvPr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9" name="Voľný tvar 64">
            <a:extLst>
              <a:ext uri="{FF2B5EF4-FFF2-40B4-BE49-F238E27FC236}">
                <a16:creationId xmlns:a16="http://schemas.microsoft.com/office/drawing/2014/main" id="{00000000-0008-0000-0700-0000C7000000}"/>
              </a:ext>
            </a:extLst>
          </xdr:cNvPr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128" name="Mesiac 1" descr="Žltozelená tvár medvedíka" title="Navigačné tlačidlo mesiaca 1">
          <a:hlinkClick xmlns:r="http://schemas.openxmlformats.org/officeDocument/2006/relationships" r:id="rId1" tooltip="Kliknutím zobrazíte mesiac 1"/>
          <a:extLst>
            <a:ext uri="{FF2B5EF4-FFF2-40B4-BE49-F238E27FC236}">
              <a16:creationId xmlns:a16="http://schemas.microsoft.com/office/drawing/2014/main" id="{00000000-0008-0000-0800-000080000000}"/>
            </a:ext>
          </a:extLst>
        </xdr:cNvPr>
        <xdr:cNvGrpSpPr/>
      </xdr:nvGrpSpPr>
      <xdr:grpSpPr>
        <a:xfrm>
          <a:off x="9937750" y="293688"/>
          <a:ext cx="400050" cy="295275"/>
          <a:chOff x="9896475" y="300038"/>
          <a:chExt cx="400050" cy="295275"/>
        </a:xfrm>
      </xdr:grpSpPr>
      <xdr:sp macro="" textlink="">
        <xdr:nvSpPr>
          <xdr:cNvPr id="129" name="Voľný tvar 5" descr="„“" title="Navigácia mesiaca 1">
            <a:hlinkClick xmlns:r="http://schemas.openxmlformats.org/officeDocument/2006/relationships" r:id="rId1" tooltip="Zobraziť mesiac č. 1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0" name="Voľný tvar 6"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1" name="Voľný tvar 7"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2" name="Voľný tvar 8">
            <a:extLst>
              <a:ext uri="{FF2B5EF4-FFF2-40B4-BE49-F238E27FC236}">
                <a16:creationId xmlns:a16="http://schemas.microsoft.com/office/drawing/2014/main" id="{00000000-0008-0000-0800-000084000000}"/>
              </a:ext>
            </a:extLst>
          </xdr:cNvPr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3" name="Voľný tvar 9">
            <a:extLst>
              <a:ext uri="{FF2B5EF4-FFF2-40B4-BE49-F238E27FC236}">
                <a16:creationId xmlns:a16="http://schemas.microsoft.com/office/drawing/2014/main" id="{00000000-0008-0000-0800-000085000000}"/>
              </a:ext>
            </a:extLst>
          </xdr:cNvPr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134" name="Mesiac 2" descr="Oranžová tvár medvedíka" title="Navigačné tlačidlo mesiaca 2">
          <a:hlinkClick xmlns:r="http://schemas.openxmlformats.org/officeDocument/2006/relationships" r:id="rId2" tooltip="Kliknutím zobrazíte mesiac 2"/>
          <a:extLst>
            <a:ext uri="{FF2B5EF4-FFF2-40B4-BE49-F238E27FC236}">
              <a16:creationId xmlns:a16="http://schemas.microsoft.com/office/drawing/2014/main" id="{00000000-0008-0000-0800-000086000000}"/>
            </a:ext>
          </a:extLst>
        </xdr:cNvPr>
        <xdr:cNvGrpSpPr/>
      </xdr:nvGrpSpPr>
      <xdr:grpSpPr>
        <a:xfrm>
          <a:off x="10480675" y="293688"/>
          <a:ext cx="400050" cy="295275"/>
          <a:chOff x="10439400" y="300038"/>
          <a:chExt cx="400050" cy="295275"/>
        </a:xfrm>
      </xdr:grpSpPr>
      <xdr:sp macro="" textlink="">
        <xdr:nvSpPr>
          <xdr:cNvPr id="135" name="Voľný tvar 10">
            <a:hlinkClick xmlns:r="http://schemas.openxmlformats.org/officeDocument/2006/relationships" r:id="rId2" tooltip="Zobraziť mesiac č. 2"/>
            <a:extLst>
              <a:ext uri="{FF2B5EF4-FFF2-40B4-BE49-F238E27FC236}">
                <a16:creationId xmlns:a16="http://schemas.microsoft.com/office/drawing/2014/main" id="{00000000-0008-0000-0800-000087000000}"/>
              </a:ext>
            </a:extLst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6" name="Voľný tvar 11">
            <a:extLst>
              <a:ext uri="{FF2B5EF4-FFF2-40B4-BE49-F238E27FC236}">
                <a16:creationId xmlns:a16="http://schemas.microsoft.com/office/drawing/2014/main" id="{00000000-0008-0000-0800-000088000000}"/>
              </a:ext>
            </a:extLst>
          </xdr:cNvPr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7" name="Voľný tvar 12">
            <a:extLst>
              <a:ext uri="{FF2B5EF4-FFF2-40B4-BE49-F238E27FC236}">
                <a16:creationId xmlns:a16="http://schemas.microsoft.com/office/drawing/2014/main" id="{00000000-0008-0000-0800-000089000000}"/>
              </a:ext>
            </a:extLst>
          </xdr:cNvPr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8" name="Voľný tvar 13">
            <a:extLst>
              <a:ext uri="{FF2B5EF4-FFF2-40B4-BE49-F238E27FC236}">
                <a16:creationId xmlns:a16="http://schemas.microsoft.com/office/drawing/2014/main" id="{00000000-0008-0000-0800-00008A000000}"/>
              </a:ext>
            </a:extLst>
          </xdr:cNvPr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9" name="Voľný tvar 14">
            <a:extLst>
              <a:ext uri="{FF2B5EF4-FFF2-40B4-BE49-F238E27FC236}">
                <a16:creationId xmlns:a16="http://schemas.microsoft.com/office/drawing/2014/main" id="{00000000-0008-0000-0800-00008B000000}"/>
              </a:ext>
            </a:extLst>
          </xdr:cNvPr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140" name="Mesiac 3" descr="Ružová tvár medvedíka" title="Navigačné tlačidlo mesiaca 3">
          <a:hlinkClick xmlns:r="http://schemas.openxmlformats.org/officeDocument/2006/relationships" r:id="rId3" tooltip="Kliknutím zobrazíte mesiac 3"/>
          <a:extLst>
            <a:ext uri="{FF2B5EF4-FFF2-40B4-BE49-F238E27FC236}">
              <a16:creationId xmlns:a16="http://schemas.microsoft.com/office/drawing/2014/main" id="{00000000-0008-0000-0800-00008C000000}"/>
            </a:ext>
          </a:extLst>
        </xdr:cNvPr>
        <xdr:cNvGrpSpPr/>
      </xdr:nvGrpSpPr>
      <xdr:grpSpPr>
        <a:xfrm>
          <a:off x="11023600" y="293688"/>
          <a:ext cx="400050" cy="295275"/>
          <a:chOff x="10982325" y="300038"/>
          <a:chExt cx="400050" cy="295275"/>
        </a:xfrm>
      </xdr:grpSpPr>
      <xdr:sp macro="" textlink="">
        <xdr:nvSpPr>
          <xdr:cNvPr id="141" name="Voľný tvar 15">
            <a:hlinkClick xmlns:r="http://schemas.openxmlformats.org/officeDocument/2006/relationships" r:id="rId3" tooltip="Zobraziť mesiac č. 3"/>
            <a:extLst>
              <a:ext uri="{FF2B5EF4-FFF2-40B4-BE49-F238E27FC236}">
                <a16:creationId xmlns:a16="http://schemas.microsoft.com/office/drawing/2014/main" id="{00000000-0008-0000-0800-00008D000000}"/>
              </a:ext>
            </a:extLst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2" name="Voľný tvar 16">
            <a:extLst>
              <a:ext uri="{FF2B5EF4-FFF2-40B4-BE49-F238E27FC236}">
                <a16:creationId xmlns:a16="http://schemas.microsoft.com/office/drawing/2014/main" id="{00000000-0008-0000-0800-00008E000000}"/>
              </a:ext>
            </a:extLst>
          </xdr:cNvPr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3" name="Voľný tvar 17">
            <a:extLst>
              <a:ext uri="{FF2B5EF4-FFF2-40B4-BE49-F238E27FC236}">
                <a16:creationId xmlns:a16="http://schemas.microsoft.com/office/drawing/2014/main" id="{00000000-0008-0000-0800-00008F000000}"/>
              </a:ext>
            </a:extLst>
          </xdr:cNvPr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4" name="Voľný tvar 18">
            <a:extLst>
              <a:ext uri="{FF2B5EF4-FFF2-40B4-BE49-F238E27FC236}">
                <a16:creationId xmlns:a16="http://schemas.microsoft.com/office/drawing/2014/main" id="{00000000-0008-0000-0800-000090000000}"/>
              </a:ext>
            </a:extLst>
          </xdr:cNvPr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5" name="Voľný tvar 19">
            <a:extLst>
              <a:ext uri="{FF2B5EF4-FFF2-40B4-BE49-F238E27FC236}">
                <a16:creationId xmlns:a16="http://schemas.microsoft.com/office/drawing/2014/main" id="{00000000-0008-0000-0800-000091000000}"/>
              </a:ext>
            </a:extLst>
          </xdr:cNvPr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146" name="Mesiac 4" descr="Červená tvár medvedíka" title="Navigačné tlačidlo mesiaca 4">
          <a:hlinkClick xmlns:r="http://schemas.openxmlformats.org/officeDocument/2006/relationships" r:id="rId4" tooltip="Kliknutím zobrazíte mesiac 4"/>
          <a:extLst>
            <a:ext uri="{FF2B5EF4-FFF2-40B4-BE49-F238E27FC236}">
              <a16:creationId xmlns:a16="http://schemas.microsoft.com/office/drawing/2014/main" id="{00000000-0008-0000-0800-000092000000}"/>
            </a:ext>
          </a:extLst>
        </xdr:cNvPr>
        <xdr:cNvGrpSpPr/>
      </xdr:nvGrpSpPr>
      <xdr:grpSpPr>
        <a:xfrm>
          <a:off x="11566525" y="293688"/>
          <a:ext cx="400050" cy="295275"/>
          <a:chOff x="11525250" y="300038"/>
          <a:chExt cx="400050" cy="295275"/>
        </a:xfrm>
      </xdr:grpSpPr>
      <xdr:sp macro="" textlink="">
        <xdr:nvSpPr>
          <xdr:cNvPr id="147" name="Voľný tvar 20">
            <a:hlinkClick xmlns:r="http://schemas.openxmlformats.org/officeDocument/2006/relationships" r:id="rId4" tooltip="Zobraziť mesiac č. 4"/>
            <a:extLst>
              <a:ext uri="{FF2B5EF4-FFF2-40B4-BE49-F238E27FC236}">
                <a16:creationId xmlns:a16="http://schemas.microsoft.com/office/drawing/2014/main" id="{00000000-0008-0000-0800-000093000000}"/>
              </a:ext>
            </a:extLst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" name="Voľný tvar 21">
            <a:extLst>
              <a:ext uri="{FF2B5EF4-FFF2-40B4-BE49-F238E27FC236}">
                <a16:creationId xmlns:a16="http://schemas.microsoft.com/office/drawing/2014/main" id="{00000000-0008-0000-0800-000094000000}"/>
              </a:ext>
            </a:extLst>
          </xdr:cNvPr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" name="Voľný tvar 22">
            <a:extLst>
              <a:ext uri="{FF2B5EF4-FFF2-40B4-BE49-F238E27FC236}">
                <a16:creationId xmlns:a16="http://schemas.microsoft.com/office/drawing/2014/main" id="{00000000-0008-0000-0800-000095000000}"/>
              </a:ext>
            </a:extLst>
          </xdr:cNvPr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" name="Voľný tvar 23">
            <a:extLst>
              <a:ext uri="{FF2B5EF4-FFF2-40B4-BE49-F238E27FC236}">
                <a16:creationId xmlns:a16="http://schemas.microsoft.com/office/drawing/2014/main" id="{00000000-0008-0000-0800-000096000000}"/>
              </a:ext>
            </a:extLst>
          </xdr:cNvPr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" name="Voľný tvar 24">
            <a:extLst>
              <a:ext uri="{FF2B5EF4-FFF2-40B4-BE49-F238E27FC236}">
                <a16:creationId xmlns:a16="http://schemas.microsoft.com/office/drawing/2014/main" id="{00000000-0008-0000-0800-000097000000}"/>
              </a:ext>
            </a:extLst>
          </xdr:cNvPr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152" name="Mesiac 5" descr="Modrá tvár medvedíka" title="Navigačné tlačidlo mesiaca 5">
          <a:hlinkClick xmlns:r="http://schemas.openxmlformats.org/officeDocument/2006/relationships" r:id="rId5" tooltip="Kliknutím zobrazíte mesiac 5"/>
          <a:extLst>
            <a:ext uri="{FF2B5EF4-FFF2-40B4-BE49-F238E27FC236}">
              <a16:creationId xmlns:a16="http://schemas.microsoft.com/office/drawing/2014/main" id="{00000000-0008-0000-0800-000098000000}"/>
            </a:ext>
          </a:extLst>
        </xdr:cNvPr>
        <xdr:cNvGrpSpPr/>
      </xdr:nvGrpSpPr>
      <xdr:grpSpPr>
        <a:xfrm>
          <a:off x="12109450" y="293688"/>
          <a:ext cx="400050" cy="295275"/>
          <a:chOff x="12068175" y="300038"/>
          <a:chExt cx="400050" cy="295275"/>
        </a:xfrm>
      </xdr:grpSpPr>
      <xdr:sp macro="" textlink="">
        <xdr:nvSpPr>
          <xdr:cNvPr id="153" name="Voľný tvar 25">
            <a:hlinkClick xmlns:r="http://schemas.openxmlformats.org/officeDocument/2006/relationships" r:id="rId5" tooltip="Zobraziť mesiac č. 5"/>
            <a:extLst>
              <a:ext uri="{FF2B5EF4-FFF2-40B4-BE49-F238E27FC236}">
                <a16:creationId xmlns:a16="http://schemas.microsoft.com/office/drawing/2014/main" id="{00000000-0008-0000-0800-000099000000}"/>
              </a:ext>
            </a:extLst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4" name="Voľný tvar 26">
            <a:extLst>
              <a:ext uri="{FF2B5EF4-FFF2-40B4-BE49-F238E27FC236}">
                <a16:creationId xmlns:a16="http://schemas.microsoft.com/office/drawing/2014/main" id="{00000000-0008-0000-0800-00009A000000}"/>
              </a:ext>
            </a:extLst>
          </xdr:cNvPr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5" name="Voľný tvar 27">
            <a:extLst>
              <a:ext uri="{FF2B5EF4-FFF2-40B4-BE49-F238E27FC236}">
                <a16:creationId xmlns:a16="http://schemas.microsoft.com/office/drawing/2014/main" id="{00000000-0008-0000-0800-00009B000000}"/>
              </a:ext>
            </a:extLst>
          </xdr:cNvPr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" name="Voľný tvar 28">
            <a:extLst>
              <a:ext uri="{FF2B5EF4-FFF2-40B4-BE49-F238E27FC236}">
                <a16:creationId xmlns:a16="http://schemas.microsoft.com/office/drawing/2014/main" id="{00000000-0008-0000-0800-00009C000000}"/>
              </a:ext>
            </a:extLst>
          </xdr:cNvPr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" name="Voľný tvar 29">
            <a:extLst>
              <a:ext uri="{FF2B5EF4-FFF2-40B4-BE49-F238E27FC236}">
                <a16:creationId xmlns:a16="http://schemas.microsoft.com/office/drawing/2014/main" id="{00000000-0008-0000-0800-00009D000000}"/>
              </a:ext>
            </a:extLst>
          </xdr:cNvPr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158" name="Mesiac 6" descr="Zelená tvár medvedíka" title="Navigačné tlačidlo mesiaca 6">
          <a:hlinkClick xmlns:r="http://schemas.openxmlformats.org/officeDocument/2006/relationships" r:id="rId6" tooltip="Kliknutím zobrazíte mesiac 6"/>
          <a:extLst>
            <a:ext uri="{FF2B5EF4-FFF2-40B4-BE49-F238E27FC236}">
              <a16:creationId xmlns:a16="http://schemas.microsoft.com/office/drawing/2014/main" id="{00000000-0008-0000-0800-00009E000000}"/>
            </a:ext>
          </a:extLst>
        </xdr:cNvPr>
        <xdr:cNvGrpSpPr/>
      </xdr:nvGrpSpPr>
      <xdr:grpSpPr>
        <a:xfrm>
          <a:off x="12652375" y="293688"/>
          <a:ext cx="400050" cy="295275"/>
          <a:chOff x="12611100" y="300038"/>
          <a:chExt cx="400050" cy="295275"/>
        </a:xfrm>
      </xdr:grpSpPr>
      <xdr:sp macro="" textlink="">
        <xdr:nvSpPr>
          <xdr:cNvPr id="159" name="Voľný tvar 30">
            <a:hlinkClick xmlns:r="http://schemas.openxmlformats.org/officeDocument/2006/relationships" r:id="rId6" tooltip="Zobraziť mesiac č. 6"/>
            <a:extLst>
              <a:ext uri="{FF2B5EF4-FFF2-40B4-BE49-F238E27FC236}">
                <a16:creationId xmlns:a16="http://schemas.microsoft.com/office/drawing/2014/main" id="{00000000-0008-0000-0800-00009F000000}"/>
              </a:ext>
            </a:extLst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" name="Voľný tvar 31">
            <a:extLst>
              <a:ext uri="{FF2B5EF4-FFF2-40B4-BE49-F238E27FC236}">
                <a16:creationId xmlns:a16="http://schemas.microsoft.com/office/drawing/2014/main" id="{00000000-0008-0000-0800-0000A0000000}"/>
              </a:ext>
            </a:extLst>
          </xdr:cNvPr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" name="Voľný tvar 32">
            <a:extLst>
              <a:ext uri="{FF2B5EF4-FFF2-40B4-BE49-F238E27FC236}">
                <a16:creationId xmlns:a16="http://schemas.microsoft.com/office/drawing/2014/main" id="{00000000-0008-0000-0800-0000A1000000}"/>
              </a:ext>
            </a:extLst>
          </xdr:cNvPr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2" name="Voľný tvar 33">
            <a:extLst>
              <a:ext uri="{FF2B5EF4-FFF2-40B4-BE49-F238E27FC236}">
                <a16:creationId xmlns:a16="http://schemas.microsoft.com/office/drawing/2014/main" id="{00000000-0008-0000-0800-0000A2000000}"/>
              </a:ext>
            </a:extLst>
          </xdr:cNvPr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3" name="Voľný tvar 34">
            <a:extLst>
              <a:ext uri="{FF2B5EF4-FFF2-40B4-BE49-F238E27FC236}">
                <a16:creationId xmlns:a16="http://schemas.microsoft.com/office/drawing/2014/main" id="{00000000-0008-0000-0800-0000A3000000}"/>
              </a:ext>
            </a:extLst>
          </xdr:cNvPr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164" name="Mesiac 7" descr="Svetlomodrá tvár medvedíka" title="Navigačné tlačidlo mesiaca 7">
          <a:hlinkClick xmlns:r="http://schemas.openxmlformats.org/officeDocument/2006/relationships" r:id="rId7" tooltip="Kliknutím zobrazíte mesiac 7"/>
          <a:extLst>
            <a:ext uri="{FF2B5EF4-FFF2-40B4-BE49-F238E27FC236}">
              <a16:creationId xmlns:a16="http://schemas.microsoft.com/office/drawing/2014/main" id="{00000000-0008-0000-0800-0000A4000000}"/>
            </a:ext>
          </a:extLst>
        </xdr:cNvPr>
        <xdr:cNvGrpSpPr/>
      </xdr:nvGrpSpPr>
      <xdr:grpSpPr>
        <a:xfrm>
          <a:off x="9937750" y="750888"/>
          <a:ext cx="400050" cy="296333"/>
          <a:chOff x="9896475" y="757238"/>
          <a:chExt cx="400050" cy="295275"/>
        </a:xfrm>
      </xdr:grpSpPr>
      <xdr:sp macro="" textlink="">
        <xdr:nvSpPr>
          <xdr:cNvPr id="165" name="Voľný tvar 35">
            <a:hlinkClick xmlns:r="http://schemas.openxmlformats.org/officeDocument/2006/relationships" r:id="rId7" tooltip="Zobraziť mesiac č. 7"/>
            <a:extLst>
              <a:ext uri="{FF2B5EF4-FFF2-40B4-BE49-F238E27FC236}">
                <a16:creationId xmlns:a16="http://schemas.microsoft.com/office/drawing/2014/main" id="{00000000-0008-0000-0800-0000A5000000}"/>
              </a:ext>
            </a:extLst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Voľný tvar 36">
            <a:extLst>
              <a:ext uri="{FF2B5EF4-FFF2-40B4-BE49-F238E27FC236}">
                <a16:creationId xmlns:a16="http://schemas.microsoft.com/office/drawing/2014/main" id="{00000000-0008-0000-0800-0000A6000000}"/>
              </a:ext>
            </a:extLst>
          </xdr:cNvPr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Voľný tvar 37">
            <a:extLst>
              <a:ext uri="{FF2B5EF4-FFF2-40B4-BE49-F238E27FC236}">
                <a16:creationId xmlns:a16="http://schemas.microsoft.com/office/drawing/2014/main" id="{00000000-0008-0000-0800-0000A7000000}"/>
              </a:ext>
            </a:extLst>
          </xdr:cNvPr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Voľný tvar 38">
            <a:extLst>
              <a:ext uri="{FF2B5EF4-FFF2-40B4-BE49-F238E27FC236}">
                <a16:creationId xmlns:a16="http://schemas.microsoft.com/office/drawing/2014/main" id="{00000000-0008-0000-0800-0000A8000000}"/>
              </a:ext>
            </a:extLst>
          </xdr:cNvPr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Voľný tvar 39">
            <a:extLst>
              <a:ext uri="{FF2B5EF4-FFF2-40B4-BE49-F238E27FC236}">
                <a16:creationId xmlns:a16="http://schemas.microsoft.com/office/drawing/2014/main" id="{00000000-0008-0000-0800-0000A9000000}"/>
              </a:ext>
            </a:extLst>
          </xdr:cNvPr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170" name="Mesiac 8" descr="Modrá tvár medvedíka" title="Navigačné tlačidlo mesiaca 8">
          <a:hlinkClick xmlns:r="http://schemas.openxmlformats.org/officeDocument/2006/relationships" r:id="rId8" tooltip="Kliknutím zobrazíte mesiac 8"/>
          <a:extLst>
            <a:ext uri="{FF2B5EF4-FFF2-40B4-BE49-F238E27FC236}">
              <a16:creationId xmlns:a16="http://schemas.microsoft.com/office/drawing/2014/main" id="{00000000-0008-0000-0800-0000AA000000}"/>
            </a:ext>
          </a:extLst>
        </xdr:cNvPr>
        <xdr:cNvGrpSpPr/>
      </xdr:nvGrpSpPr>
      <xdr:grpSpPr>
        <a:xfrm>
          <a:off x="10480675" y="750888"/>
          <a:ext cx="400050" cy="296333"/>
          <a:chOff x="10439400" y="757238"/>
          <a:chExt cx="400050" cy="295275"/>
        </a:xfrm>
      </xdr:grpSpPr>
      <xdr:sp macro="" textlink="">
        <xdr:nvSpPr>
          <xdr:cNvPr id="171" name="Voľný tvar 40">
            <a:hlinkClick xmlns:r="http://schemas.openxmlformats.org/officeDocument/2006/relationships" r:id="rId8" tooltip="Zobraziť mesiac č. 8"/>
            <a:extLst>
              <a:ext uri="{FF2B5EF4-FFF2-40B4-BE49-F238E27FC236}">
                <a16:creationId xmlns:a16="http://schemas.microsoft.com/office/drawing/2014/main" id="{00000000-0008-0000-0800-0000AB000000}"/>
              </a:ext>
            </a:extLst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2" name="Voľný tvar 41">
            <a:extLst>
              <a:ext uri="{FF2B5EF4-FFF2-40B4-BE49-F238E27FC236}">
                <a16:creationId xmlns:a16="http://schemas.microsoft.com/office/drawing/2014/main" id="{00000000-0008-0000-0800-0000AC000000}"/>
              </a:ext>
            </a:extLst>
          </xdr:cNvPr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3" name="Voľný tvar 42">
            <a:extLst>
              <a:ext uri="{FF2B5EF4-FFF2-40B4-BE49-F238E27FC236}">
                <a16:creationId xmlns:a16="http://schemas.microsoft.com/office/drawing/2014/main" id="{00000000-0008-0000-0800-0000AD000000}"/>
              </a:ext>
            </a:extLst>
          </xdr:cNvPr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4" name="Voľný tvar 43">
            <a:extLst>
              <a:ext uri="{FF2B5EF4-FFF2-40B4-BE49-F238E27FC236}">
                <a16:creationId xmlns:a16="http://schemas.microsoft.com/office/drawing/2014/main" id="{00000000-0008-0000-0800-0000AE000000}"/>
              </a:ext>
            </a:extLst>
          </xdr:cNvPr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5" name="Voľný tvar 44">
            <a:extLst>
              <a:ext uri="{FF2B5EF4-FFF2-40B4-BE49-F238E27FC236}">
                <a16:creationId xmlns:a16="http://schemas.microsoft.com/office/drawing/2014/main" id="{00000000-0008-0000-0800-0000AF000000}"/>
              </a:ext>
            </a:extLst>
          </xdr:cNvPr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176" name="Mesiac 9" descr="Fialová tvár medvedíka" title="Navigačné tlačidlo mesiaca 9">
          <a:hlinkClick xmlns:r="http://schemas.openxmlformats.org/officeDocument/2006/relationships" r:id="rId9" tooltip="Kliknutím zobrazíte mesiac 9"/>
          <a:extLst>
            <a:ext uri="{FF2B5EF4-FFF2-40B4-BE49-F238E27FC236}">
              <a16:creationId xmlns:a16="http://schemas.microsoft.com/office/drawing/2014/main" id="{00000000-0008-0000-0800-0000B0000000}"/>
            </a:ext>
          </a:extLst>
        </xdr:cNvPr>
        <xdr:cNvGrpSpPr/>
      </xdr:nvGrpSpPr>
      <xdr:grpSpPr>
        <a:xfrm>
          <a:off x="11023600" y="750888"/>
          <a:ext cx="400050" cy="296333"/>
          <a:chOff x="10982325" y="757238"/>
          <a:chExt cx="400050" cy="295275"/>
        </a:xfrm>
      </xdr:grpSpPr>
      <xdr:sp macro="" textlink="">
        <xdr:nvSpPr>
          <xdr:cNvPr id="177" name="Voľný tvar 45">
            <a:hlinkClick xmlns:r="http://schemas.openxmlformats.org/officeDocument/2006/relationships" r:id="rId9" tooltip="Zobraziť mesiac č. 9"/>
            <a:extLst>
              <a:ext uri="{FF2B5EF4-FFF2-40B4-BE49-F238E27FC236}">
                <a16:creationId xmlns:a16="http://schemas.microsoft.com/office/drawing/2014/main" id="{00000000-0008-0000-0800-0000B1000000}"/>
              </a:ext>
            </a:extLst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8" name="Voľný tvar 46">
            <a:extLst>
              <a:ext uri="{FF2B5EF4-FFF2-40B4-BE49-F238E27FC236}">
                <a16:creationId xmlns:a16="http://schemas.microsoft.com/office/drawing/2014/main" id="{00000000-0008-0000-0800-0000B2000000}"/>
              </a:ext>
            </a:extLst>
          </xdr:cNvPr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9" name="Voľný tvar 47">
            <a:extLst>
              <a:ext uri="{FF2B5EF4-FFF2-40B4-BE49-F238E27FC236}">
                <a16:creationId xmlns:a16="http://schemas.microsoft.com/office/drawing/2014/main" id="{00000000-0008-0000-0800-0000B3000000}"/>
              </a:ext>
            </a:extLst>
          </xdr:cNvPr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0" name="Voľný tvar 48">
            <a:extLst>
              <a:ext uri="{FF2B5EF4-FFF2-40B4-BE49-F238E27FC236}">
                <a16:creationId xmlns:a16="http://schemas.microsoft.com/office/drawing/2014/main" id="{00000000-0008-0000-0800-0000B4000000}"/>
              </a:ext>
            </a:extLst>
          </xdr:cNvPr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Voľný tvar 49">
            <a:extLst>
              <a:ext uri="{FF2B5EF4-FFF2-40B4-BE49-F238E27FC236}">
                <a16:creationId xmlns:a16="http://schemas.microsoft.com/office/drawing/2014/main" id="{00000000-0008-0000-0800-0000B5000000}"/>
              </a:ext>
            </a:extLst>
          </xdr:cNvPr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182" name="Mesiac 10" descr="Oranžová tvár medvedíka" title="Navigačné tlačidlo mesiaca 10">
          <a:hlinkClick xmlns:r="http://schemas.openxmlformats.org/officeDocument/2006/relationships" r:id="rId10" tooltip="Kliknutím zobrazíte mesiac 10"/>
          <a:extLst>
            <a:ext uri="{FF2B5EF4-FFF2-40B4-BE49-F238E27FC236}">
              <a16:creationId xmlns:a16="http://schemas.microsoft.com/office/drawing/2014/main" id="{00000000-0008-0000-0800-0000B6000000}"/>
            </a:ext>
          </a:extLst>
        </xdr:cNvPr>
        <xdr:cNvGrpSpPr/>
      </xdr:nvGrpSpPr>
      <xdr:grpSpPr>
        <a:xfrm>
          <a:off x="11566525" y="750888"/>
          <a:ext cx="400050" cy="296333"/>
          <a:chOff x="11525250" y="757238"/>
          <a:chExt cx="400050" cy="295275"/>
        </a:xfrm>
      </xdr:grpSpPr>
      <xdr:sp macro="" textlink="">
        <xdr:nvSpPr>
          <xdr:cNvPr id="183" name="Voľný tvar 50">
            <a:hlinkClick xmlns:r="http://schemas.openxmlformats.org/officeDocument/2006/relationships" r:id="rId10" tooltip="Zobraziť mesiac č. 10"/>
            <a:extLst>
              <a:ext uri="{FF2B5EF4-FFF2-40B4-BE49-F238E27FC236}">
                <a16:creationId xmlns:a16="http://schemas.microsoft.com/office/drawing/2014/main" id="{00000000-0008-0000-0800-0000B7000000}"/>
              </a:ext>
            </a:extLst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4" name="Voľný tvar 51">
            <a:extLst>
              <a:ext uri="{FF2B5EF4-FFF2-40B4-BE49-F238E27FC236}">
                <a16:creationId xmlns:a16="http://schemas.microsoft.com/office/drawing/2014/main" id="{00000000-0008-0000-0800-0000B8000000}"/>
              </a:ext>
            </a:extLst>
          </xdr:cNvPr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5" name="Voľný tvar 52">
            <a:extLst>
              <a:ext uri="{FF2B5EF4-FFF2-40B4-BE49-F238E27FC236}">
                <a16:creationId xmlns:a16="http://schemas.microsoft.com/office/drawing/2014/main" id="{00000000-0008-0000-0800-0000B9000000}"/>
              </a:ext>
            </a:extLst>
          </xdr:cNvPr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6" name="Voľný tvar 53">
            <a:extLst>
              <a:ext uri="{FF2B5EF4-FFF2-40B4-BE49-F238E27FC236}">
                <a16:creationId xmlns:a16="http://schemas.microsoft.com/office/drawing/2014/main" id="{00000000-0008-0000-0800-0000BA000000}"/>
              </a:ext>
            </a:extLst>
          </xdr:cNvPr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7" name="Voľný tvar 54">
            <a:extLst>
              <a:ext uri="{FF2B5EF4-FFF2-40B4-BE49-F238E27FC236}">
                <a16:creationId xmlns:a16="http://schemas.microsoft.com/office/drawing/2014/main" id="{00000000-0008-0000-0800-0000BB000000}"/>
              </a:ext>
            </a:extLst>
          </xdr:cNvPr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188" name="Mesiac 11" descr="Žltozelená tvár medvedíka" title="Navigačné tlačidlo mesiaca 11">
          <a:hlinkClick xmlns:r="http://schemas.openxmlformats.org/officeDocument/2006/relationships" r:id="rId11" tooltip="Kliknutím zobrazíte mesiac 11"/>
          <a:extLst>
            <a:ext uri="{FF2B5EF4-FFF2-40B4-BE49-F238E27FC236}">
              <a16:creationId xmlns:a16="http://schemas.microsoft.com/office/drawing/2014/main" id="{00000000-0008-0000-0800-0000BC000000}"/>
            </a:ext>
          </a:extLst>
        </xdr:cNvPr>
        <xdr:cNvGrpSpPr/>
      </xdr:nvGrpSpPr>
      <xdr:grpSpPr>
        <a:xfrm>
          <a:off x="12109450" y="750888"/>
          <a:ext cx="400050" cy="296333"/>
          <a:chOff x="12068175" y="757238"/>
          <a:chExt cx="400050" cy="295275"/>
        </a:xfrm>
      </xdr:grpSpPr>
      <xdr:sp macro="" textlink="">
        <xdr:nvSpPr>
          <xdr:cNvPr id="189" name="Voľný tvar 55">
            <a:hlinkClick xmlns:r="http://schemas.openxmlformats.org/officeDocument/2006/relationships" r:id="rId11" tooltip="Zobraziť mesiac č. 11"/>
            <a:extLst>
              <a:ext uri="{FF2B5EF4-FFF2-40B4-BE49-F238E27FC236}">
                <a16:creationId xmlns:a16="http://schemas.microsoft.com/office/drawing/2014/main" id="{00000000-0008-0000-0800-0000BD000000}"/>
              </a:ext>
            </a:extLst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0" name="Voľný tvar 56">
            <a:extLst>
              <a:ext uri="{FF2B5EF4-FFF2-40B4-BE49-F238E27FC236}">
                <a16:creationId xmlns:a16="http://schemas.microsoft.com/office/drawing/2014/main" id="{00000000-0008-0000-0800-0000BE000000}"/>
              </a:ext>
            </a:extLst>
          </xdr:cNvPr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1" name="Voľný tvar 57">
            <a:extLst>
              <a:ext uri="{FF2B5EF4-FFF2-40B4-BE49-F238E27FC236}">
                <a16:creationId xmlns:a16="http://schemas.microsoft.com/office/drawing/2014/main" id="{00000000-0008-0000-0800-0000BF000000}"/>
              </a:ext>
            </a:extLst>
          </xdr:cNvPr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2" name="Voľný tvar 58">
            <a:extLst>
              <a:ext uri="{FF2B5EF4-FFF2-40B4-BE49-F238E27FC236}">
                <a16:creationId xmlns:a16="http://schemas.microsoft.com/office/drawing/2014/main" id="{00000000-0008-0000-0800-0000C0000000}"/>
              </a:ext>
            </a:extLst>
          </xdr:cNvPr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3" name="Voľný tvar 59">
            <a:extLst>
              <a:ext uri="{FF2B5EF4-FFF2-40B4-BE49-F238E27FC236}">
                <a16:creationId xmlns:a16="http://schemas.microsoft.com/office/drawing/2014/main" id="{00000000-0008-0000-0800-0000C1000000}"/>
              </a:ext>
            </a:extLst>
          </xdr:cNvPr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194" name="Mesiac 12" descr="Ružová tvár medvedíka" title="Navigačné tlačidlo mesiaca 12">
          <a:hlinkClick xmlns:r="http://schemas.openxmlformats.org/officeDocument/2006/relationships" r:id="rId12" tooltip="Kliknutím zobrazíte mesiac 12"/>
          <a:extLst>
            <a:ext uri="{FF2B5EF4-FFF2-40B4-BE49-F238E27FC236}">
              <a16:creationId xmlns:a16="http://schemas.microsoft.com/office/drawing/2014/main" id="{00000000-0008-0000-0800-0000C2000000}"/>
            </a:ext>
          </a:extLst>
        </xdr:cNvPr>
        <xdr:cNvGrpSpPr/>
      </xdr:nvGrpSpPr>
      <xdr:grpSpPr>
        <a:xfrm>
          <a:off x="12652375" y="750888"/>
          <a:ext cx="400050" cy="296333"/>
          <a:chOff x="12611100" y="757238"/>
          <a:chExt cx="400050" cy="295275"/>
        </a:xfrm>
      </xdr:grpSpPr>
      <xdr:sp macro="" textlink="">
        <xdr:nvSpPr>
          <xdr:cNvPr id="195" name="Voľný tvar 60">
            <a:hlinkClick xmlns:r="http://schemas.openxmlformats.org/officeDocument/2006/relationships" r:id="rId12" tooltip="Zobraziť mesiac č. 12"/>
            <a:extLst>
              <a:ext uri="{FF2B5EF4-FFF2-40B4-BE49-F238E27FC236}">
                <a16:creationId xmlns:a16="http://schemas.microsoft.com/office/drawing/2014/main" id="{00000000-0008-0000-0800-0000C3000000}"/>
              </a:ext>
            </a:extLst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6" name="Voľný tvar 61">
            <a:extLst>
              <a:ext uri="{FF2B5EF4-FFF2-40B4-BE49-F238E27FC236}">
                <a16:creationId xmlns:a16="http://schemas.microsoft.com/office/drawing/2014/main" id="{00000000-0008-0000-0800-0000C4000000}"/>
              </a:ext>
            </a:extLst>
          </xdr:cNvPr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7" name="Voľný tvar 62">
            <a:extLst>
              <a:ext uri="{FF2B5EF4-FFF2-40B4-BE49-F238E27FC236}">
                <a16:creationId xmlns:a16="http://schemas.microsoft.com/office/drawing/2014/main" id="{00000000-0008-0000-0800-0000C5000000}"/>
              </a:ext>
            </a:extLst>
          </xdr:cNvPr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8" name="Voľný tvar 63">
            <a:extLst>
              <a:ext uri="{FF2B5EF4-FFF2-40B4-BE49-F238E27FC236}">
                <a16:creationId xmlns:a16="http://schemas.microsoft.com/office/drawing/2014/main" id="{00000000-0008-0000-0800-0000C6000000}"/>
              </a:ext>
            </a:extLst>
          </xdr:cNvPr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9" name="Voľný tvar 64">
            <a:extLst>
              <a:ext uri="{FF2B5EF4-FFF2-40B4-BE49-F238E27FC236}">
                <a16:creationId xmlns:a16="http://schemas.microsoft.com/office/drawing/2014/main" id="{00000000-0008-0000-0800-0000C7000000}"/>
              </a:ext>
            </a:extLst>
          </xdr:cNvPr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Monthly Calendar">
      <a:dk1>
        <a:sysClr val="windowText" lastClr="000000"/>
      </a:dk1>
      <a:lt1>
        <a:sysClr val="window" lastClr="FFFFFF"/>
      </a:lt1>
      <a:dk2>
        <a:srgbClr val="3B1210"/>
      </a:dk2>
      <a:lt2>
        <a:srgbClr val="F9F7F9"/>
      </a:lt2>
      <a:accent1>
        <a:srgbClr val="EB4941"/>
      </a:accent1>
      <a:accent2>
        <a:srgbClr val="FA8326"/>
      </a:accent2>
      <a:accent3>
        <a:srgbClr val="9BE878"/>
      </a:accent3>
      <a:accent4>
        <a:srgbClr val="42C8FF"/>
      </a:accent4>
      <a:accent5>
        <a:srgbClr val="9D38A9"/>
      </a:accent5>
      <a:accent6>
        <a:srgbClr val="FF68A6"/>
      </a:accent6>
      <a:hlink>
        <a:srgbClr val="42C8FF"/>
      </a:hlink>
      <a:folHlink>
        <a:srgbClr val="9D38A9"/>
      </a:folHlink>
    </a:clrScheme>
    <a:fontScheme name="Monthly Calendar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2:AM19"/>
  <sheetViews>
    <sheetView showGridLines="0" zoomScale="90" zoomScaleNormal="90" workbookViewId="0">
      <selection activeCell="AN13" sqref="AN13"/>
    </sheetView>
  </sheetViews>
  <sheetFormatPr defaultRowHeight="17.25" x14ac:dyDescent="0.3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</cols>
  <sheetData>
    <row r="2" spans="1:39" ht="43.5" x14ac:dyDescent="0.3">
      <c r="A2" t="s">
        <v>6</v>
      </c>
      <c r="B2" s="212" t="s">
        <v>5</v>
      </c>
      <c r="C2" s="212"/>
      <c r="D2" s="212"/>
      <c r="E2" s="212"/>
      <c r="F2" s="212"/>
      <c r="G2" s="212"/>
      <c r="H2" s="212"/>
      <c r="J2" s="213">
        <v>2023</v>
      </c>
      <c r="K2" s="213"/>
      <c r="L2" s="213"/>
      <c r="M2" s="213"/>
      <c r="O2" s="214" t="s">
        <v>3</v>
      </c>
      <c r="P2" s="214"/>
      <c r="Q2" s="214"/>
      <c r="R2" s="214"/>
      <c r="S2" s="214"/>
    </row>
    <row r="3" spans="1:39" x14ac:dyDescent="0.3">
      <c r="B3" s="7" t="s">
        <v>0</v>
      </c>
      <c r="C3" s="7"/>
      <c r="D3" s="7"/>
      <c r="E3" s="7"/>
      <c r="F3" s="7"/>
      <c r="G3" s="7"/>
      <c r="H3" s="7"/>
      <c r="J3" s="7" t="s">
        <v>2</v>
      </c>
      <c r="K3" s="7"/>
      <c r="L3" s="7"/>
      <c r="M3" s="7"/>
      <c r="O3" s="7" t="s">
        <v>4</v>
      </c>
      <c r="P3" s="7"/>
      <c r="Q3" s="7"/>
      <c r="R3" s="7"/>
      <c r="S3" s="7"/>
    </row>
    <row r="5" spans="1:39" ht="21" customHeight="1" x14ac:dyDescent="0.3">
      <c r="B5" s="215">
        <f>INDEX(kalendár,,1)</f>
        <v>45159</v>
      </c>
      <c r="C5" s="203"/>
      <c r="D5" s="203"/>
      <c r="E5" s="203"/>
      <c r="F5" s="203"/>
      <c r="G5" s="202">
        <f>INDEX(kalendár,,2)</f>
        <v>45160</v>
      </c>
      <c r="H5" s="202"/>
      <c r="I5" s="202"/>
      <c r="J5" s="202"/>
      <c r="K5" s="202"/>
      <c r="L5" s="202">
        <f>INDEX(kalendár,,3)</f>
        <v>45161</v>
      </c>
      <c r="M5" s="202"/>
      <c r="N5" s="202"/>
      <c r="O5" s="202"/>
      <c r="P5" s="202"/>
      <c r="Q5" s="202">
        <f>INDEX(kalendár,,4)</f>
        <v>45162</v>
      </c>
      <c r="R5" s="202"/>
      <c r="S5" s="202"/>
      <c r="T5" s="202"/>
      <c r="U5" s="202"/>
      <c r="V5" s="202">
        <f>INDEX(kalendár,,5)</f>
        <v>45163</v>
      </c>
      <c r="W5" s="202"/>
      <c r="X5" s="202"/>
      <c r="Y5" s="202"/>
      <c r="Z5" s="202"/>
      <c r="AA5" s="202">
        <f>INDEX(kalendár,,6)</f>
        <v>45164</v>
      </c>
      <c r="AB5" s="202"/>
      <c r="AC5" s="202"/>
      <c r="AD5" s="202"/>
      <c r="AE5" s="202"/>
      <c r="AF5" s="203">
        <f>INDEX(kalendár,,7)</f>
        <v>45165</v>
      </c>
      <c r="AG5" s="203"/>
      <c r="AH5" s="203"/>
      <c r="AI5" s="203"/>
      <c r="AJ5" s="204"/>
    </row>
    <row r="6" spans="1:39" ht="24" customHeight="1" x14ac:dyDescent="0.3">
      <c r="A6" s="166"/>
      <c r="B6" s="10"/>
      <c r="C6" s="69">
        <f>INDEX(kalendár,ndx+0,1)</f>
        <v>45166</v>
      </c>
      <c r="D6" s="69"/>
      <c r="E6" s="69"/>
      <c r="F6" s="70"/>
      <c r="G6" s="71"/>
      <c r="H6" s="69">
        <f>INDEX(kalendár,ndx+0,2)</f>
        <v>45167</v>
      </c>
      <c r="I6" s="69"/>
      <c r="J6" s="69"/>
      <c r="K6" s="70"/>
      <c r="L6" s="71"/>
      <c r="M6" s="69">
        <f>INDEX(kalendár,ndx+0,3)</f>
        <v>45168</v>
      </c>
      <c r="N6" s="69"/>
      <c r="O6" s="75"/>
      <c r="P6" s="70"/>
      <c r="Q6" s="71"/>
      <c r="R6" s="69">
        <f>INDEX(kalendár,ndx+0,4)</f>
        <v>45169</v>
      </c>
      <c r="S6" s="69"/>
      <c r="T6" s="75"/>
      <c r="U6" s="70"/>
      <c r="V6" s="71"/>
      <c r="W6" s="69">
        <f>INDEX(kalendár,ndx+0,5)</f>
        <v>45170</v>
      </c>
      <c r="X6" s="69"/>
      <c r="Y6" s="69"/>
      <c r="Z6" s="70"/>
      <c r="AA6" s="71"/>
      <c r="AB6" s="69">
        <f>INDEX(kalendár,ndx+0,6)</f>
        <v>45171</v>
      </c>
      <c r="AC6" s="69"/>
      <c r="AD6" s="69"/>
      <c r="AE6" s="70"/>
      <c r="AF6" s="71"/>
      <c r="AG6" s="69">
        <f>INDEX(kalendár,ndx+0,7)</f>
        <v>45172</v>
      </c>
      <c r="AH6" s="69"/>
      <c r="AI6" s="166"/>
      <c r="AJ6" s="70"/>
    </row>
    <row r="7" spans="1:39" ht="59.25" customHeight="1" x14ac:dyDescent="0.3">
      <c r="A7" t="s">
        <v>7</v>
      </c>
      <c r="B7" s="10"/>
      <c r="C7" s="157"/>
      <c r="D7" s="157"/>
      <c r="E7" s="157"/>
      <c r="F7" s="158"/>
      <c r="G7" s="159"/>
      <c r="H7" s="160"/>
      <c r="I7" s="160"/>
      <c r="J7" s="160"/>
      <c r="K7" s="158"/>
      <c r="L7" s="159"/>
      <c r="M7" s="162"/>
      <c r="N7" s="163"/>
      <c r="O7" s="155"/>
      <c r="P7" s="158"/>
      <c r="Q7" s="159"/>
      <c r="R7" s="161"/>
      <c r="S7" s="161"/>
      <c r="T7" s="155"/>
      <c r="U7" s="158"/>
      <c r="V7" s="159"/>
      <c r="W7" s="161"/>
      <c r="X7" s="161"/>
      <c r="Y7" s="185" t="s">
        <v>11</v>
      </c>
      <c r="Z7" s="72"/>
      <c r="AA7" s="73"/>
      <c r="AB7" s="118"/>
      <c r="AC7" s="118"/>
      <c r="AD7" s="118"/>
      <c r="AE7" s="72"/>
      <c r="AF7" s="73"/>
      <c r="AG7" s="155"/>
      <c r="AH7" s="74"/>
      <c r="AI7" s="102" t="s">
        <v>7</v>
      </c>
      <c r="AJ7" s="70"/>
    </row>
    <row r="8" spans="1:39" ht="24" customHeight="1" x14ac:dyDescent="0.3">
      <c r="B8" s="10"/>
      <c r="C8" s="75">
        <f>INDEX(kalendár,ndx+1,1)</f>
        <v>45173</v>
      </c>
      <c r="D8" s="75"/>
      <c r="E8" s="75" t="s">
        <v>33</v>
      </c>
      <c r="F8" s="72"/>
      <c r="G8" s="73"/>
      <c r="H8" s="75">
        <f>INDEX(kalendár,ndx+1,2)</f>
        <v>45174</v>
      </c>
      <c r="I8" s="75"/>
      <c r="J8" s="75"/>
      <c r="K8" s="72"/>
      <c r="L8" s="73"/>
      <c r="M8" s="75">
        <f>INDEX(kalendár,ndx+1,3)</f>
        <v>45175</v>
      </c>
      <c r="N8" s="75"/>
      <c r="O8" s="75"/>
      <c r="P8" s="72"/>
      <c r="Q8" s="73"/>
      <c r="R8" s="75">
        <f>INDEX(kalendár,ndx+1,4)</f>
        <v>45176</v>
      </c>
      <c r="S8" s="75"/>
      <c r="T8" s="75" t="s">
        <v>16</v>
      </c>
      <c r="U8" s="72"/>
      <c r="V8" s="73"/>
      <c r="W8" s="75">
        <f>INDEX(kalendár,ndx+1,5)</f>
        <v>45177</v>
      </c>
      <c r="X8" s="75"/>
      <c r="Y8" s="75" t="s">
        <v>16</v>
      </c>
      <c r="Z8" s="72"/>
      <c r="AA8" s="73"/>
      <c r="AB8" s="75">
        <f>INDEX(kalendár,ndx+1,6)</f>
        <v>45178</v>
      </c>
      <c r="AC8" s="75"/>
      <c r="AD8" s="75" t="s">
        <v>33</v>
      </c>
      <c r="AE8" s="72"/>
      <c r="AF8" s="73"/>
      <c r="AG8" s="75">
        <f>INDEX(kalendár,ndx+1,7)</f>
        <v>45179</v>
      </c>
      <c r="AH8" s="75"/>
      <c r="AI8" s="102"/>
      <c r="AJ8" s="70"/>
    </row>
    <row r="9" spans="1:39" ht="59.25" customHeight="1" x14ac:dyDescent="0.3">
      <c r="A9" t="s">
        <v>8</v>
      </c>
      <c r="B9" s="10"/>
      <c r="C9" s="95" t="s">
        <v>12</v>
      </c>
      <c r="D9" s="74"/>
      <c r="E9" s="96" t="s">
        <v>88</v>
      </c>
      <c r="F9" s="72"/>
      <c r="G9" s="73"/>
      <c r="H9" s="74"/>
      <c r="I9" s="74"/>
      <c r="J9" s="74"/>
      <c r="L9" s="123"/>
      <c r="M9" s="74"/>
      <c r="N9" s="74"/>
      <c r="O9" s="74"/>
      <c r="Q9" s="123"/>
      <c r="R9" s="209" t="s">
        <v>93</v>
      </c>
      <c r="S9" s="209"/>
      <c r="T9" s="209"/>
      <c r="U9" s="72"/>
      <c r="V9" s="73"/>
      <c r="W9" s="208" t="s">
        <v>163</v>
      </c>
      <c r="X9" s="208"/>
      <c r="Y9" s="208"/>
      <c r="Z9" s="72"/>
      <c r="AA9" s="73"/>
      <c r="AB9" s="211" t="s">
        <v>156</v>
      </c>
      <c r="AC9" s="211"/>
      <c r="AD9" s="211"/>
      <c r="AE9" s="72"/>
      <c r="AF9" s="73"/>
      <c r="AG9" s="74"/>
      <c r="AH9" s="74"/>
      <c r="AI9" s="102" t="s">
        <v>8</v>
      </c>
      <c r="AJ9" s="70"/>
    </row>
    <row r="10" spans="1:39" ht="24" customHeight="1" x14ac:dyDescent="0.3">
      <c r="B10" s="10"/>
      <c r="C10" s="75">
        <f>INDEX(kalendár,ndx+2,1)</f>
        <v>45180</v>
      </c>
      <c r="D10" s="75"/>
      <c r="E10" s="75" t="s">
        <v>91</v>
      </c>
      <c r="F10" s="72"/>
      <c r="G10" s="73"/>
      <c r="H10" s="75">
        <f>INDEX(kalendár,ndx+2,2)</f>
        <v>45181</v>
      </c>
      <c r="I10" s="75"/>
      <c r="J10" s="75"/>
      <c r="K10" s="72"/>
      <c r="L10" s="73"/>
      <c r="M10" s="75">
        <f>INDEX(kalendár,ndx+2,3)</f>
        <v>45182</v>
      </c>
      <c r="N10" s="75"/>
      <c r="O10" s="75"/>
      <c r="P10" s="72"/>
      <c r="Q10" s="73"/>
      <c r="R10" s="75">
        <f>INDEX(kalendár,ndx+2,4)</f>
        <v>45183</v>
      </c>
      <c r="S10" s="75"/>
      <c r="T10" s="75"/>
      <c r="U10" s="72"/>
      <c r="V10" s="73"/>
      <c r="W10" s="75">
        <f>INDEX(kalendár,ndx+2,5)</f>
        <v>45184</v>
      </c>
      <c r="X10" s="75"/>
      <c r="Y10" s="75"/>
      <c r="Z10" s="72"/>
      <c r="AA10" s="73"/>
      <c r="AB10" s="75">
        <f>INDEX(kalendár,ndx+2,6)</f>
        <v>45185</v>
      </c>
      <c r="AC10" s="75"/>
      <c r="AD10" s="75"/>
      <c r="AE10" s="72"/>
      <c r="AF10" s="73"/>
      <c r="AG10" s="75">
        <f>INDEX(kalendár,ndx+2,7)</f>
        <v>45186</v>
      </c>
      <c r="AH10" s="75"/>
      <c r="AI10" s="102"/>
      <c r="AJ10" s="70"/>
      <c r="AM10" s="98"/>
    </row>
    <row r="11" spans="1:39" ht="59.25" customHeight="1" x14ac:dyDescent="0.3">
      <c r="A11" t="s">
        <v>9</v>
      </c>
      <c r="B11" s="10"/>
      <c r="C11" s="205" t="s">
        <v>92</v>
      </c>
      <c r="D11" s="205"/>
      <c r="E11" s="205"/>
      <c r="F11" s="72"/>
      <c r="G11" s="73"/>
      <c r="H11" s="165"/>
      <c r="I11" s="165"/>
      <c r="J11" s="155"/>
      <c r="L11" s="73"/>
      <c r="M11" s="74"/>
      <c r="N11" s="74"/>
      <c r="O11" s="74"/>
      <c r="Q11" s="73"/>
      <c r="R11" s="206" t="s">
        <v>90</v>
      </c>
      <c r="S11" s="207"/>
      <c r="T11" s="207"/>
      <c r="V11" s="73"/>
      <c r="W11" s="74"/>
      <c r="X11" s="74"/>
      <c r="Y11" s="185" t="s">
        <v>11</v>
      </c>
      <c r="Z11" s="72"/>
      <c r="AA11" s="73"/>
      <c r="AB11" s="118"/>
      <c r="AC11" s="118"/>
      <c r="AD11" s="118"/>
      <c r="AE11" s="72"/>
      <c r="AF11" s="73"/>
      <c r="AG11" s="155"/>
      <c r="AH11" s="74"/>
      <c r="AI11" s="102" t="s">
        <v>9</v>
      </c>
      <c r="AJ11" s="70"/>
    </row>
    <row r="12" spans="1:39" ht="24" customHeight="1" x14ac:dyDescent="0.3">
      <c r="B12" s="10"/>
      <c r="C12" s="75">
        <f>INDEX(kalendár,ndx+3,1)</f>
        <v>45187</v>
      </c>
      <c r="D12" s="75"/>
      <c r="E12" s="75" t="s">
        <v>33</v>
      </c>
      <c r="F12" s="72"/>
      <c r="G12" s="73"/>
      <c r="H12" s="75">
        <f>INDEX(kalendár,ndx+3,2)</f>
        <v>45188</v>
      </c>
      <c r="I12" s="75"/>
      <c r="J12" s="75"/>
      <c r="K12" s="72"/>
      <c r="L12" s="73"/>
      <c r="M12" s="75">
        <f>INDEX(kalendár,ndx+3,3)</f>
        <v>45189</v>
      </c>
      <c r="N12" s="75"/>
      <c r="O12" s="75"/>
      <c r="P12" s="72"/>
      <c r="Q12" s="73"/>
      <c r="R12" s="75">
        <f>INDEX(kalendár,ndx+3,4)</f>
        <v>45190</v>
      </c>
      <c r="S12" s="75"/>
      <c r="T12" s="75"/>
      <c r="U12" s="72"/>
      <c r="V12" s="73"/>
      <c r="W12" s="75">
        <f>INDEX(kalendár,ndx+3,5)</f>
        <v>45191</v>
      </c>
      <c r="X12" s="75"/>
      <c r="Y12" s="75" t="s">
        <v>13</v>
      </c>
      <c r="Z12" s="72"/>
      <c r="AA12" s="73"/>
      <c r="AB12" s="75">
        <f>INDEX(kalendár,ndx+3,6)</f>
        <v>45192</v>
      </c>
      <c r="AC12" s="75"/>
      <c r="AD12" s="75"/>
      <c r="AE12" s="72"/>
      <c r="AF12" s="73"/>
      <c r="AG12" s="75">
        <f>INDEX(kalendár,ndx+3,7)</f>
        <v>45193</v>
      </c>
      <c r="AH12" s="75"/>
      <c r="AI12" s="102"/>
      <c r="AJ12" s="70"/>
      <c r="AM12" s="98"/>
    </row>
    <row r="13" spans="1:39" ht="59.25" customHeight="1" x14ac:dyDescent="0.3">
      <c r="A13" t="s">
        <v>10</v>
      </c>
      <c r="B13" s="10"/>
      <c r="C13" s="99" t="s">
        <v>89</v>
      </c>
      <c r="D13" s="74"/>
      <c r="E13" s="97" t="s">
        <v>129</v>
      </c>
      <c r="F13" s="72"/>
      <c r="G13" s="73"/>
      <c r="H13" s="209" t="s">
        <v>116</v>
      </c>
      <c r="I13" s="209"/>
      <c r="J13" s="209"/>
      <c r="K13" s="72"/>
      <c r="L13" s="73"/>
      <c r="M13" s="140"/>
      <c r="N13" s="140"/>
      <c r="O13" s="140"/>
      <c r="P13" s="72"/>
      <c r="Q13" s="73"/>
      <c r="R13" s="140"/>
      <c r="S13" s="140"/>
      <c r="T13" s="140"/>
      <c r="U13" s="72"/>
      <c r="V13" s="73"/>
      <c r="W13" s="201" t="s">
        <v>14</v>
      </c>
      <c r="X13" s="201"/>
      <c r="Y13" s="201"/>
      <c r="Z13" s="72"/>
      <c r="AA13" s="73"/>
      <c r="AB13" s="74"/>
      <c r="AC13" s="74"/>
      <c r="AD13" s="74"/>
      <c r="AE13" s="72"/>
      <c r="AF13" s="73"/>
      <c r="AG13" s="74"/>
      <c r="AH13" s="74"/>
      <c r="AI13" s="102" t="s">
        <v>10</v>
      </c>
      <c r="AJ13" s="70"/>
      <c r="AM13" s="98"/>
    </row>
    <row r="14" spans="1:39" ht="24" customHeight="1" x14ac:dyDescent="0.3">
      <c r="B14" s="10"/>
      <c r="C14" s="75">
        <f>INDEX(kalendár,ndx+4,1)</f>
        <v>45194</v>
      </c>
      <c r="D14" s="75"/>
      <c r="E14" s="75"/>
      <c r="F14" s="72"/>
      <c r="G14" s="73"/>
      <c r="H14" s="75">
        <f>INDEX(kalendár,ndx+4,2)</f>
        <v>45195</v>
      </c>
      <c r="I14" s="75"/>
      <c r="J14" s="75"/>
      <c r="K14" s="72"/>
      <c r="L14" s="73"/>
      <c r="M14" s="75">
        <f>INDEX(kalendár,ndx+4,3)</f>
        <v>45196</v>
      </c>
      <c r="N14" s="75"/>
      <c r="O14" s="75"/>
      <c r="P14" s="72"/>
      <c r="Q14" s="73"/>
      <c r="R14" s="75">
        <f>INDEX(kalendár,ndx+4,4)</f>
        <v>45197</v>
      </c>
      <c r="S14" s="75"/>
      <c r="T14" s="115"/>
      <c r="U14" s="72"/>
      <c r="V14" s="73"/>
      <c r="W14" s="75">
        <f>INDEX(kalendár,ndx+4,5)</f>
        <v>45198</v>
      </c>
      <c r="X14" s="75"/>
      <c r="Y14" s="75"/>
      <c r="Z14" s="72"/>
      <c r="AA14" s="73"/>
      <c r="AB14" s="75">
        <f>INDEX(kalendár,ndx+4,6)</f>
        <v>45199</v>
      </c>
      <c r="AC14" s="75"/>
      <c r="AD14" s="75"/>
      <c r="AE14" s="72"/>
      <c r="AF14" s="73"/>
      <c r="AG14" s="75">
        <f>INDEX(kalendár,ndx+4,7)</f>
        <v>45200</v>
      </c>
      <c r="AH14" s="75"/>
      <c r="AI14" s="102"/>
      <c r="AJ14" s="70"/>
      <c r="AM14" s="98"/>
    </row>
    <row r="15" spans="1:39" ht="59.25" customHeight="1" x14ac:dyDescent="0.3">
      <c r="A15" t="s">
        <v>17</v>
      </c>
      <c r="B15" s="10"/>
      <c r="C15" s="210" t="s">
        <v>97</v>
      </c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72"/>
      <c r="AA15" s="73"/>
      <c r="AB15" s="74"/>
      <c r="AC15" s="74"/>
      <c r="AD15" s="74"/>
      <c r="AE15" s="72"/>
      <c r="AF15" s="73"/>
      <c r="AG15" s="74"/>
      <c r="AH15" s="74"/>
      <c r="AI15" s="102" t="s">
        <v>17</v>
      </c>
      <c r="AJ15" s="70"/>
    </row>
    <row r="16" spans="1:39" ht="21.75" customHeight="1" x14ac:dyDescent="0.3">
      <c r="B16" s="13"/>
      <c r="C16" s="8" t="s">
        <v>1</v>
      </c>
      <c r="D16" s="8"/>
      <c r="E16" s="1"/>
      <c r="H16" s="1"/>
      <c r="I16" s="1"/>
      <c r="J16" s="1"/>
      <c r="AJ16" s="3"/>
    </row>
    <row r="17" spans="2:36" ht="21.75" customHeight="1" x14ac:dyDescent="0.3">
      <c r="B17" s="2"/>
      <c r="C17" s="200" t="s">
        <v>130</v>
      </c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3"/>
    </row>
    <row r="18" spans="2:36" ht="21.75" customHeight="1" x14ac:dyDescent="0.3">
      <c r="B18" s="2"/>
      <c r="C18" s="200" t="s">
        <v>137</v>
      </c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3"/>
    </row>
    <row r="19" spans="2:36" ht="21.75" customHeight="1" x14ac:dyDescent="0.3"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6"/>
    </row>
  </sheetData>
  <mergeCells count="20">
    <mergeCell ref="R11:T11"/>
    <mergeCell ref="B2:H2"/>
    <mergeCell ref="J2:M2"/>
    <mergeCell ref="O2:S2"/>
    <mergeCell ref="B5:F5"/>
    <mergeCell ref="G5:K5"/>
    <mergeCell ref="L5:P5"/>
    <mergeCell ref="Q5:U5"/>
    <mergeCell ref="C17:AI17"/>
    <mergeCell ref="C18:AI18"/>
    <mergeCell ref="W13:Y13"/>
    <mergeCell ref="AA5:AE5"/>
    <mergeCell ref="AF5:AJ5"/>
    <mergeCell ref="C11:E11"/>
    <mergeCell ref="V5:Z5"/>
    <mergeCell ref="W9:Y9"/>
    <mergeCell ref="H13:J13"/>
    <mergeCell ref="C15:Y15"/>
    <mergeCell ref="AB9:AD9"/>
    <mergeCell ref="R9:T9"/>
  </mergeCells>
  <conditionalFormatting sqref="B7:C7">
    <cfRule type="expression" dxfId="484" priority="191">
      <formula>ČísloZobrazovanéhoMesiaca&lt;&gt;MONTH(B7)</formula>
    </cfRule>
  </conditionalFormatting>
  <conditionalFormatting sqref="B11:C11">
    <cfRule type="expression" dxfId="483" priority="38">
      <formula>ČísloZobrazovanéhoMesiaca&lt;&gt;MONTH(B11)</formula>
    </cfRule>
  </conditionalFormatting>
  <conditionalFormatting sqref="B15:C15">
    <cfRule type="expression" dxfId="482" priority="187">
      <formula>ČísloZobrazovanéhoMesiaca&lt;&gt;MONTH(B15)</formula>
    </cfRule>
  </conditionalFormatting>
  <conditionalFormatting sqref="B13:H13">
    <cfRule type="expression" dxfId="481" priority="11">
      <formula>ČísloZobrazovanéhoMesiaca&lt;&gt;MONTH(B13)</formula>
    </cfRule>
  </conditionalFormatting>
  <conditionalFormatting sqref="B9:J9">
    <cfRule type="expression" dxfId="480" priority="20">
      <formula>ČísloZobrazovanéhoMesiaca&lt;&gt;MONTH(B9)</formula>
    </cfRule>
  </conditionalFormatting>
  <conditionalFormatting sqref="B6:K6">
    <cfRule type="expression" dxfId="479" priority="143">
      <formula>ČísloZobrazovanéhoMesiaca&lt;&gt;MONTH(B6)</formula>
    </cfRule>
  </conditionalFormatting>
  <conditionalFormatting sqref="B8:K8">
    <cfRule type="expression" dxfId="478" priority="19">
      <formula>ČísloZobrazovanéhoMesiaca&lt;&gt;MONTH(B8)</formula>
    </cfRule>
  </conditionalFormatting>
  <conditionalFormatting sqref="B5:AF5">
    <cfRule type="expression" dxfId="477" priority="132">
      <formula>(WEEKDAY(B5)=1)+(WEEKDAY(B5)=7)</formula>
    </cfRule>
  </conditionalFormatting>
  <conditionalFormatting sqref="B14:AH14">
    <cfRule type="expression" dxfId="476" priority="80">
      <formula>ČísloZobrazovanéhoMesiaca&lt;&gt;MONTH(B14)</formula>
    </cfRule>
  </conditionalFormatting>
  <conditionalFormatting sqref="F7:H7">
    <cfRule type="expression" dxfId="475" priority="184">
      <formula>ČísloZobrazovanéhoMesiaca&lt;&gt;MONTH(F7)</formula>
    </cfRule>
  </conditionalFormatting>
  <conditionalFormatting sqref="F11:H11">
    <cfRule type="expression" dxfId="474" priority="43">
      <formula>ČísloZobrazovanéhoMesiaca&lt;&gt;MONTH(F11)</formula>
    </cfRule>
  </conditionalFormatting>
  <conditionalFormatting sqref="G10:I10 K10:N10 P10:S10">
    <cfRule type="expression" dxfId="473" priority="56">
      <formula>ČísloZobrazovanéhoMesiaca&lt;&gt;MONTH(G10)</formula>
    </cfRule>
  </conditionalFormatting>
  <conditionalFormatting sqref="J11">
    <cfRule type="expression" dxfId="472" priority="37">
      <formula>ČísloZobrazovanéhoMesiaca&lt;&gt;MONTH(J11)</formula>
    </cfRule>
  </conditionalFormatting>
  <conditionalFormatting sqref="J7:K7">
    <cfRule type="expression" dxfId="471" priority="27">
      <formula>ČísloZobrazovanéhoMesiaca&lt;&gt;MONTH(J7)</formula>
    </cfRule>
  </conditionalFormatting>
  <conditionalFormatting sqref="K13:M13">
    <cfRule type="expression" dxfId="470" priority="65">
      <formula>ČísloZobrazovanéhoMesiaca&lt;&gt;MONTH(K13)</formula>
    </cfRule>
  </conditionalFormatting>
  <conditionalFormatting sqref="L6:L8">
    <cfRule type="expression" dxfId="469" priority="129">
      <formula>ČísloZobrazovanéhoMesiaca&lt;&gt;MONTH(L6)</formula>
    </cfRule>
  </conditionalFormatting>
  <conditionalFormatting sqref="L11:O11">
    <cfRule type="expression" dxfId="468" priority="8">
      <formula>ČísloZobrazovanéhoMesiaca&lt;&gt;MONTH(L11)</formula>
    </cfRule>
  </conditionalFormatting>
  <conditionalFormatting sqref="M6:O6">
    <cfRule type="expression" dxfId="467" priority="39">
      <formula>ČísloZobrazovanéhoMesiaca&lt;&gt;MONTH(M6)</formula>
    </cfRule>
  </conditionalFormatting>
  <conditionalFormatting sqref="M7:O7">
    <cfRule type="expression" dxfId="466" priority="40">
      <formula>ČísloZobrazovanéhoMesiaca&lt;&gt;MONTH(M7)</formula>
    </cfRule>
  </conditionalFormatting>
  <conditionalFormatting sqref="M9:O9">
    <cfRule type="expression" dxfId="465" priority="63">
      <formula>ČísloZobrazovanéhoMesiaca&lt;&gt;MONTH(M9)</formula>
    </cfRule>
  </conditionalFormatting>
  <conditionalFormatting sqref="M8:Z8">
    <cfRule type="expression" dxfId="464" priority="121">
      <formula>ČísloZobrazovanéhoMesiaca&lt;&gt;MONTH(M8)</formula>
    </cfRule>
  </conditionalFormatting>
  <conditionalFormatting sqref="O7">
    <cfRule type="expression" dxfId="463" priority="42">
      <formula>ČísloZobrazovanéhoMesiaca&lt;&gt;MONTH(O7)</formula>
    </cfRule>
  </conditionalFormatting>
  <conditionalFormatting sqref="P6:Q7">
    <cfRule type="expression" dxfId="462" priority="170">
      <formula>ČísloZobrazovanéhoMesiaca&lt;&gt;MONTH(P6)</formula>
    </cfRule>
  </conditionalFormatting>
  <conditionalFormatting sqref="P13:R13">
    <cfRule type="expression" dxfId="461" priority="47">
      <formula>ČísloZobrazovanéhoMesiaca&lt;&gt;MONTH(P13)</formula>
    </cfRule>
  </conditionalFormatting>
  <conditionalFormatting sqref="Q11">
    <cfRule type="expression" dxfId="460" priority="10">
      <formula>ČísloZobrazovanéhoMesiaca&lt;&gt;MONTH(Q11)</formula>
    </cfRule>
  </conditionalFormatting>
  <conditionalFormatting sqref="R7">
    <cfRule type="expression" dxfId="459" priority="18">
      <formula>ČísloZobrazovanéhoMesiaca&lt;&gt;MONTH(R7)</formula>
    </cfRule>
  </conditionalFormatting>
  <conditionalFormatting sqref="R9">
    <cfRule type="expression" dxfId="458" priority="6">
      <formula>ČísloZobrazovanéhoMesiaca&lt;&gt;MONTH(R9)</formula>
    </cfRule>
  </conditionalFormatting>
  <conditionalFormatting sqref="R6:T6">
    <cfRule type="expression" dxfId="457" priority="28">
      <formula>ČísloZobrazovanéhoMesiaca&lt;&gt;MONTH(R6)</formula>
    </cfRule>
  </conditionalFormatting>
  <conditionalFormatting sqref="T7">
    <cfRule type="expression" dxfId="456" priority="16">
      <formula>ČísloZobrazovanéhoMesiaca&lt;&gt;MONTH(T7)</formula>
    </cfRule>
    <cfRule type="expression" dxfId="455" priority="17">
      <formula>ČísloZobrazovanéhoMesiaca&lt;&gt;MONTH(T7)</formula>
    </cfRule>
  </conditionalFormatting>
  <conditionalFormatting sqref="U10">
    <cfRule type="expression" dxfId="454" priority="57">
      <formula>ČísloZobrazovanéhoMesiaca&lt;&gt;MONTH(U10)</formula>
    </cfRule>
  </conditionalFormatting>
  <conditionalFormatting sqref="U6:V7 Z7">
    <cfRule type="expression" dxfId="453" priority="163">
      <formula>ČísloZobrazovanéhoMesiaca&lt;&gt;MONTH(U6)</formula>
    </cfRule>
  </conditionalFormatting>
  <conditionalFormatting sqref="U9:W9">
    <cfRule type="expression" dxfId="452" priority="26">
      <formula>ČísloZobrazovanéhoMesiaca&lt;&gt;MONTH(U9)</formula>
    </cfRule>
  </conditionalFormatting>
  <conditionalFormatting sqref="U13:W13">
    <cfRule type="expression" dxfId="451" priority="31">
      <formula>ČísloZobrazovanéhoMesiaca&lt;&gt;MONTH(U13)</formula>
    </cfRule>
  </conditionalFormatting>
  <conditionalFormatting sqref="V11">
    <cfRule type="expression" dxfId="450" priority="25">
      <formula>ČísloZobrazovanéhoMesiaca&lt;&gt;MONTH(V11)</formula>
    </cfRule>
  </conditionalFormatting>
  <conditionalFormatting sqref="W7">
    <cfRule type="expression" dxfId="449" priority="54">
      <formula>ČísloZobrazovanéhoMesiaca&lt;&gt;MONTH(W7)</formula>
    </cfRule>
  </conditionalFormatting>
  <conditionalFormatting sqref="W6:Z6">
    <cfRule type="expression" dxfId="448" priority="140">
      <formula>ČísloZobrazovanéhoMesiaca&lt;&gt;MONTH(W6)</formula>
    </cfRule>
  </conditionalFormatting>
  <conditionalFormatting sqref="Y12">
    <cfRule type="expression" dxfId="447" priority="30">
      <formula>ČísloZobrazovanéhoMesiaca&lt;&gt;MONTH(Y12)</formula>
    </cfRule>
  </conditionalFormatting>
  <conditionalFormatting sqref="Z11:AA11">
    <cfRule type="expression" dxfId="446" priority="154">
      <formula>ČísloZobrazovanéhoMesiaca&lt;&gt;MONTH(Z11)</formula>
    </cfRule>
  </conditionalFormatting>
  <conditionalFormatting sqref="Z9:AB9">
    <cfRule type="expression" dxfId="445" priority="155">
      <formula>ČísloZobrazovanéhoMesiaca&lt;&gt;MONTH(Z9)</formula>
    </cfRule>
  </conditionalFormatting>
  <conditionalFormatting sqref="Z13:AH13 AJ13">
    <cfRule type="expression" dxfId="444" priority="146">
      <formula>ČísloZobrazovanéhoMesiaca&lt;&gt;MONTH(Z13)</formula>
    </cfRule>
  </conditionalFormatting>
  <conditionalFormatting sqref="Z15:AH15 AJ15">
    <cfRule type="expression" dxfId="443" priority="145">
      <formula>ČísloZobrazovanéhoMesiaca&lt;&gt;MONTH(Z15)</formula>
    </cfRule>
  </conditionalFormatting>
  <conditionalFormatting sqref="AA6:AB8">
    <cfRule type="expression" dxfId="442" priority="120">
      <formula>ČísloZobrazovanéhoMesiaca&lt;&gt;MONTH(AA6)</formula>
    </cfRule>
  </conditionalFormatting>
  <conditionalFormatting sqref="AB11">
    <cfRule type="expression" dxfId="441" priority="66">
      <formula>ČísloZobrazovanéhoMesiaca&lt;&gt;MONTH(AB11)</formula>
    </cfRule>
  </conditionalFormatting>
  <conditionalFormatting sqref="AC8:AD8">
    <cfRule type="expression" dxfId="440" priority="7">
      <formula>ČísloZobrazovanéhoMesiaca&lt;&gt;MONTH(AC8)</formula>
    </cfRule>
  </conditionalFormatting>
  <conditionalFormatting sqref="AC6:AE6">
    <cfRule type="expression" dxfId="439" priority="156">
      <formula>ČísloZobrazovanéhoMesiaca&lt;&gt;MONTH(AC6)</formula>
    </cfRule>
  </conditionalFormatting>
  <conditionalFormatting sqref="AE7:AE8">
    <cfRule type="expression" dxfId="438" priority="126">
      <formula>ČísloZobrazovanéhoMesiaca&lt;&gt;MONTH(AE7)</formula>
    </cfRule>
  </conditionalFormatting>
  <conditionalFormatting sqref="AE11:AF11 AH11 AJ11">
    <cfRule type="expression" dxfId="437" priority="147">
      <formula>ČísloZobrazovanéhoMesiaca&lt;&gt;MONTH(AE11)</formula>
    </cfRule>
  </conditionalFormatting>
  <conditionalFormatting sqref="AE9:AH9 AJ9">
    <cfRule type="expression" dxfId="436" priority="148">
      <formula>ČísloZobrazovanéhoMesiaca&lt;&gt;MONTH(AE9)</formula>
    </cfRule>
  </conditionalFormatting>
  <conditionalFormatting sqref="AF6:AH8">
    <cfRule type="expression" dxfId="435" priority="46">
      <formula>ČísloZobrazovanéhoMesiaca&lt;&gt;MONTH(AF6)</formula>
    </cfRule>
  </conditionalFormatting>
  <conditionalFormatting sqref="AG11">
    <cfRule type="expression" dxfId="434" priority="44">
      <formula>ČísloZobrazovanéhoMesiaca&lt;&gt;MONTH(AG11)</formula>
    </cfRule>
  </conditionalFormatting>
  <conditionalFormatting sqref="AJ6:AJ8">
    <cfRule type="expression" dxfId="433" priority="125">
      <formula>ČísloZobrazovanéhoMesiaca&lt;&gt;MONTH(AJ6)</formula>
    </cfRule>
  </conditionalFormatting>
  <conditionalFormatting sqref="AJ14">
    <cfRule type="expression" dxfId="432" priority="86">
      <formula>ČísloZobrazovanéhoMesiaca&lt;&gt;MONTH(AJ14)</formula>
    </cfRule>
  </conditionalFormatting>
  <conditionalFormatting sqref="R11">
    <cfRule type="expression" dxfId="431" priority="5">
      <formula>ČísloZobrazovanéhoMesiaca&lt;&gt;MONTH(R11)</formula>
    </cfRule>
  </conditionalFormatting>
  <conditionalFormatting sqref="W11:X11">
    <cfRule type="expression" dxfId="430" priority="4">
      <formula>ČísloZobrazovanéhoMesiaca&lt;&gt;MONTH(W11)</formula>
    </cfRule>
  </conditionalFormatting>
  <conditionalFormatting sqref="Y11">
    <cfRule type="expression" dxfId="429" priority="3">
      <formula>ČísloZobrazovanéhoMesiaca&lt;&gt;MONTH(Y11)</formula>
    </cfRule>
  </conditionalFormatting>
  <conditionalFormatting sqref="Y7">
    <cfRule type="expression" dxfId="428" priority="1">
      <formula>ČísloZobrazovanéhoMesiaca&lt;&gt;MONTH(Y7)</formula>
    </cfRule>
    <cfRule type="expression" dxfId="427" priority="2">
      <formula>ČísloZobrazovanéhoMesiaca&lt;&gt;MONTH(Y7)</formula>
    </cfRule>
  </conditionalFormatting>
  <dataValidations count="2">
    <dataValidation type="list" allowBlank="1" showInputMessage="1" showErrorMessage="1" errorTitle="Ľutujeme." error="Tento kalendár nebude fungovať správne, ak nevyberiete mesiac zo zoznamu alebo ho nezadáte do bunky." sqref="B2:H2" xr:uid="{00000000-0002-0000-0000-000000000000}">
      <formula1>"január,február,marec,apríl,máj,jún,júl,august,september,október,november,december"</formula1>
    </dataValidation>
    <dataValidation type="list" allowBlank="1" showInputMessage="1" showErrorMessage="1" errorTitle="Ľutujeme." error="Tento kalendár nebude fungovať správne, ak nevyberiete deň v týždni zo zoznamu alebo ho nezadáte do bunky. " sqref="O2:S2" xr:uid="{00000000-0002-0000-0000-000001000000}">
      <formula1>"Pondelok,Utorok,Streda,Štvrtok,Piatok,Sobota,Nedeľa"</formula1>
    </dataValidation>
  </dataValidations>
  <printOptions horizontalCentered="1" verticalCentered="1"/>
  <pageMargins left="0.45" right="0.45" top="0.4" bottom="0.5" header="0.3" footer="0.3"/>
  <pageSetup paperSize="9" scale="7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/>
    <pageSetUpPr fitToPage="1"/>
  </sheetPr>
  <dimension ref="A2:AJ21"/>
  <sheetViews>
    <sheetView showGridLines="0" topLeftCell="A4" zoomScale="80" zoomScaleNormal="80" workbookViewId="0">
      <selection activeCell="AD9" sqref="AD9"/>
    </sheetView>
  </sheetViews>
  <sheetFormatPr defaultRowHeight="17.25" x14ac:dyDescent="0.3"/>
  <cols>
    <col min="1" max="1" width="4.664062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1:36" ht="43.5" x14ac:dyDescent="0.3">
      <c r="B2" s="275" t="str">
        <f>TEXT(EOMONTH(maj!$C$10,0)+1,"mmmm")</f>
        <v>jún</v>
      </c>
      <c r="C2" s="275"/>
      <c r="D2" s="275"/>
      <c r="E2" s="275"/>
      <c r="F2" s="275"/>
      <c r="G2" s="275"/>
      <c r="H2" s="275"/>
      <c r="J2" s="275">
        <f>YEAR(EOMONTH(maj!$C$10,0)+1)</f>
        <v>2024</v>
      </c>
      <c r="K2" s="275"/>
      <c r="L2" s="275"/>
      <c r="M2" s="275"/>
      <c r="O2" s="212" t="str">
        <f>DeňZačatia</f>
        <v>Pondelok</v>
      </c>
      <c r="P2" s="212"/>
      <c r="Q2" s="212"/>
      <c r="R2" s="212"/>
      <c r="S2" s="212"/>
    </row>
    <row r="3" spans="1:36" x14ac:dyDescent="0.3">
      <c r="B3" s="7" t="s">
        <v>0</v>
      </c>
      <c r="C3" s="7"/>
      <c r="D3" s="7"/>
      <c r="E3" s="7"/>
      <c r="F3" s="7"/>
      <c r="G3" s="7"/>
      <c r="H3" s="7"/>
      <c r="J3" s="7" t="s">
        <v>2</v>
      </c>
      <c r="K3" s="7"/>
      <c r="L3" s="7"/>
      <c r="M3" s="7"/>
      <c r="O3" s="7" t="s">
        <v>4</v>
      </c>
      <c r="P3" s="7"/>
      <c r="Q3" s="7"/>
      <c r="R3" s="7"/>
      <c r="S3" s="7"/>
    </row>
    <row r="5" spans="1:36" ht="21" customHeight="1" x14ac:dyDescent="0.3">
      <c r="B5" s="276">
        <f>INDEX(kalendár,,1)</f>
        <v>45432</v>
      </c>
      <c r="C5" s="271"/>
      <c r="D5" s="271"/>
      <c r="E5" s="271"/>
      <c r="F5" s="271"/>
      <c r="G5" s="268">
        <f>INDEX(kalendár,,2)</f>
        <v>45433</v>
      </c>
      <c r="H5" s="268"/>
      <c r="I5" s="268"/>
      <c r="J5" s="268"/>
      <c r="K5" s="268"/>
      <c r="L5" s="268">
        <f>INDEX(kalendár,,3)</f>
        <v>45434</v>
      </c>
      <c r="M5" s="268"/>
      <c r="N5" s="268"/>
      <c r="O5" s="268"/>
      <c r="P5" s="268"/>
      <c r="Q5" s="268">
        <f>INDEX(kalendár,,4)</f>
        <v>45435</v>
      </c>
      <c r="R5" s="268"/>
      <c r="S5" s="268"/>
      <c r="T5" s="268"/>
      <c r="U5" s="268"/>
      <c r="V5" s="268">
        <f>INDEX(kalendár,,5)</f>
        <v>45436</v>
      </c>
      <c r="W5" s="268"/>
      <c r="X5" s="268"/>
      <c r="Y5" s="268"/>
      <c r="Z5" s="268"/>
      <c r="AA5" s="268">
        <f>INDEX(kalendár,,6)</f>
        <v>45437</v>
      </c>
      <c r="AB5" s="268"/>
      <c r="AC5" s="268"/>
      <c r="AD5" s="268"/>
      <c r="AE5" s="268"/>
      <c r="AF5" s="271">
        <f>INDEX(kalendár,,7)</f>
        <v>45438</v>
      </c>
      <c r="AG5" s="271"/>
      <c r="AH5" s="271"/>
      <c r="AI5" s="271"/>
      <c r="AJ5" s="272"/>
    </row>
    <row r="6" spans="1:36" ht="24" customHeight="1" x14ac:dyDescent="0.3">
      <c r="B6" s="10"/>
      <c r="C6" s="80">
        <f>INDEX(kalendár,ndx+0,1)</f>
        <v>45439</v>
      </c>
      <c r="D6" s="80"/>
      <c r="E6" s="80"/>
      <c r="F6" s="81"/>
      <c r="G6" s="82"/>
      <c r="H6" s="80">
        <f>INDEX(kalendár,ndx+0,2)</f>
        <v>45440</v>
      </c>
      <c r="I6" s="80"/>
      <c r="J6" s="80" t="s">
        <v>162</v>
      </c>
      <c r="K6" s="81"/>
      <c r="L6" s="82"/>
      <c r="M6" s="80">
        <f>INDEX(kalendár,ndx+0,3)</f>
        <v>45441</v>
      </c>
      <c r="N6" s="80"/>
      <c r="O6" s="80" t="s">
        <v>33</v>
      </c>
      <c r="P6" s="81"/>
      <c r="Q6" s="82"/>
      <c r="R6" s="80">
        <f>INDEX(kalendár,ndx+0,4)</f>
        <v>45442</v>
      </c>
      <c r="S6" s="80"/>
      <c r="T6" s="80" t="s">
        <v>162</v>
      </c>
      <c r="U6" s="81"/>
      <c r="V6" s="82"/>
      <c r="W6" s="80">
        <f>INDEX(kalendár,ndx+0,5)</f>
        <v>45443</v>
      </c>
      <c r="X6" s="80"/>
      <c r="Y6" s="80" t="s">
        <v>162</v>
      </c>
      <c r="Z6" s="81"/>
      <c r="AA6" s="82"/>
      <c r="AB6" s="80">
        <f>INDEX(kalendár,ndx+0,6)</f>
        <v>45444</v>
      </c>
      <c r="AC6" s="80"/>
      <c r="AD6" s="80"/>
      <c r="AE6" s="81"/>
      <c r="AF6" s="82"/>
      <c r="AG6" s="80">
        <f>INDEX(kalendár,ndx+0,7)</f>
        <v>45445</v>
      </c>
      <c r="AH6" s="80"/>
      <c r="AI6" s="80"/>
      <c r="AJ6" s="9"/>
    </row>
    <row r="7" spans="1:36" ht="59.25" customHeight="1" x14ac:dyDescent="0.3">
      <c r="A7" t="s">
        <v>71</v>
      </c>
      <c r="B7" s="10"/>
      <c r="C7" s="295" t="s">
        <v>191</v>
      </c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314"/>
      <c r="Y7" s="169" t="s">
        <v>81</v>
      </c>
      <c r="Z7" s="81"/>
      <c r="AA7" s="82"/>
      <c r="AB7" s="83"/>
      <c r="AC7" s="83"/>
      <c r="AD7" s="83"/>
      <c r="AE7" s="81"/>
      <c r="AF7" s="82"/>
      <c r="AG7" s="83"/>
      <c r="AH7" s="83"/>
      <c r="AI7" s="102" t="s">
        <v>71</v>
      </c>
      <c r="AJ7" s="9"/>
    </row>
    <row r="8" spans="1:36" ht="24" customHeight="1" x14ac:dyDescent="0.3">
      <c r="B8" s="10"/>
      <c r="C8" s="80">
        <f>INDEX(kalendár,ndx+1,1)</f>
        <v>45446</v>
      </c>
      <c r="D8" s="80"/>
      <c r="E8" s="89" t="s">
        <v>45</v>
      </c>
      <c r="F8" s="81"/>
      <c r="G8" s="82"/>
      <c r="H8" s="80">
        <f>INDEX(kalendár,ndx+1,2)</f>
        <v>45447</v>
      </c>
      <c r="I8" s="80"/>
      <c r="J8" s="89" t="s">
        <v>45</v>
      </c>
      <c r="K8" s="81"/>
      <c r="L8" s="82"/>
      <c r="M8" s="80">
        <f>INDEX(kalendár,ndx+1,3)</f>
        <v>45448</v>
      </c>
      <c r="N8" s="80"/>
      <c r="O8" s="89" t="s">
        <v>45</v>
      </c>
      <c r="P8" s="81"/>
      <c r="Q8" s="82"/>
      <c r="R8" s="80">
        <f>INDEX(kalendár,ndx+1,4)</f>
        <v>45449</v>
      </c>
      <c r="S8" s="80"/>
      <c r="T8" s="89" t="s">
        <v>45</v>
      </c>
      <c r="U8" s="81"/>
      <c r="V8" s="82"/>
      <c r="W8" s="80">
        <f>INDEX(kalendár,ndx+1,5)</f>
        <v>45450</v>
      </c>
      <c r="X8" s="80"/>
      <c r="Y8" s="89" t="s">
        <v>45</v>
      </c>
      <c r="Z8" s="81"/>
      <c r="AA8" s="82"/>
      <c r="AB8" s="80">
        <f>INDEX(kalendár,ndx+1,6)</f>
        <v>45451</v>
      </c>
      <c r="AC8" s="80"/>
      <c r="AD8" s="80"/>
      <c r="AE8" s="81"/>
      <c r="AF8" s="82"/>
      <c r="AG8" s="80">
        <f>INDEX(kalendár,ndx+1,7)</f>
        <v>45452</v>
      </c>
      <c r="AH8" s="80"/>
      <c r="AI8" s="102"/>
      <c r="AJ8" s="9"/>
    </row>
    <row r="9" spans="1:36" ht="59.25" customHeight="1" x14ac:dyDescent="0.3">
      <c r="A9" t="s">
        <v>72</v>
      </c>
      <c r="B9" s="121"/>
      <c r="C9" s="296" t="s">
        <v>188</v>
      </c>
      <c r="D9" s="296"/>
      <c r="E9" s="296"/>
      <c r="F9" s="100"/>
      <c r="G9" s="121"/>
      <c r="H9" s="100"/>
      <c r="I9" s="100"/>
      <c r="J9" s="100"/>
      <c r="K9" s="100"/>
      <c r="L9" s="121"/>
      <c r="M9" s="100"/>
      <c r="N9" s="141"/>
      <c r="O9" s="100"/>
      <c r="P9" s="100"/>
      <c r="Q9" s="121"/>
      <c r="R9" s="140"/>
      <c r="S9" s="140"/>
      <c r="T9" s="140"/>
      <c r="U9" s="119"/>
      <c r="V9" s="100"/>
      <c r="W9" s="101"/>
      <c r="X9" s="101"/>
      <c r="Y9" s="101"/>
      <c r="Z9" s="81"/>
      <c r="AA9" s="82"/>
      <c r="AB9" s="83"/>
      <c r="AC9" s="83"/>
      <c r="AD9" s="83"/>
      <c r="AE9" s="81"/>
      <c r="AF9" s="82"/>
      <c r="AG9" s="83"/>
      <c r="AH9" s="83"/>
      <c r="AI9" s="102" t="s">
        <v>72</v>
      </c>
      <c r="AJ9" s="9"/>
    </row>
    <row r="10" spans="1:36" ht="24" customHeight="1" x14ac:dyDescent="0.3">
      <c r="B10" s="10"/>
      <c r="C10" s="80">
        <f>INDEX(kalendár,ndx+2,1)</f>
        <v>45453</v>
      </c>
      <c r="D10" s="80"/>
      <c r="E10" s="89" t="s">
        <v>45</v>
      </c>
      <c r="F10" s="81"/>
      <c r="G10" s="82"/>
      <c r="H10" s="132">
        <f>INDEX(kalendár,ndx+2,2)</f>
        <v>45454</v>
      </c>
      <c r="I10" s="132"/>
      <c r="J10" s="89" t="s">
        <v>45</v>
      </c>
      <c r="K10" s="81"/>
      <c r="L10" s="82"/>
      <c r="M10" s="132">
        <f>INDEX(kalendár,ndx+2,3)</f>
        <v>45455</v>
      </c>
      <c r="N10" s="80"/>
      <c r="O10" s="89" t="s">
        <v>45</v>
      </c>
      <c r="P10" s="81"/>
      <c r="Q10" s="82"/>
      <c r="R10" s="132">
        <f>INDEX(kalendár,ndx+2,4)</f>
        <v>45456</v>
      </c>
      <c r="S10" s="132"/>
      <c r="T10" s="89" t="s">
        <v>45</v>
      </c>
      <c r="U10" s="81"/>
      <c r="V10" s="82"/>
      <c r="W10" s="80">
        <f>INDEX(kalendár,ndx+2,5)</f>
        <v>45457</v>
      </c>
      <c r="X10" s="80"/>
      <c r="Y10" s="89" t="s">
        <v>45</v>
      </c>
      <c r="Z10" s="81"/>
      <c r="AA10" s="82"/>
      <c r="AB10" s="80">
        <f>INDEX(kalendár,ndx+2,6)</f>
        <v>45458</v>
      </c>
      <c r="AC10" s="80"/>
      <c r="AD10" s="80"/>
      <c r="AE10" s="81"/>
      <c r="AF10" s="82"/>
      <c r="AG10" s="80">
        <f>INDEX(kalendár,ndx+2,7)</f>
        <v>45459</v>
      </c>
      <c r="AH10" s="80"/>
      <c r="AI10" s="102"/>
      <c r="AJ10" s="9"/>
    </row>
    <row r="11" spans="1:36" ht="59.25" customHeight="1" x14ac:dyDescent="0.3">
      <c r="A11" t="s">
        <v>73</v>
      </c>
      <c r="B11" s="10"/>
      <c r="C11" s="293" t="s">
        <v>113</v>
      </c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81"/>
      <c r="Q11" s="82"/>
      <c r="R11" s="176"/>
      <c r="S11" s="83"/>
      <c r="T11" s="179"/>
      <c r="U11" s="81"/>
      <c r="V11" s="82"/>
      <c r="W11" s="195"/>
      <c r="X11" s="195"/>
      <c r="Y11" s="116" t="s">
        <v>164</v>
      </c>
      <c r="Z11" s="81"/>
      <c r="AA11" s="82"/>
      <c r="AB11" s="83"/>
      <c r="AC11" s="83"/>
      <c r="AD11" s="83"/>
      <c r="AE11" s="81"/>
      <c r="AF11" s="82"/>
      <c r="AG11" s="83"/>
      <c r="AH11" s="83"/>
      <c r="AI11" s="102" t="s">
        <v>73</v>
      </c>
      <c r="AJ11" s="9"/>
    </row>
    <row r="12" spans="1:36" ht="24" customHeight="1" x14ac:dyDescent="0.3">
      <c r="B12" s="10"/>
      <c r="C12" s="80">
        <f>INDEX(kalendár,ndx+3,1)</f>
        <v>45460</v>
      </c>
      <c r="D12" s="80"/>
      <c r="E12" s="80" t="s">
        <v>16</v>
      </c>
      <c r="F12" s="81"/>
      <c r="G12" s="82"/>
      <c r="H12" s="80">
        <f>INDEX(kalendár,ndx+3,2)</f>
        <v>45461</v>
      </c>
      <c r="I12" s="80"/>
      <c r="J12" s="80" t="s">
        <v>16</v>
      </c>
      <c r="K12" s="81"/>
      <c r="L12" s="82"/>
      <c r="M12" s="80">
        <f>INDEX(kalendár,ndx+3,3)</f>
        <v>45462</v>
      </c>
      <c r="N12" s="80"/>
      <c r="O12" s="80" t="s">
        <v>16</v>
      </c>
      <c r="P12" s="81"/>
      <c r="Q12" s="82"/>
      <c r="R12" s="80">
        <f>INDEX(kalendár,ndx+3,4)</f>
        <v>45463</v>
      </c>
      <c r="S12" s="80"/>
      <c r="T12" s="80" t="s">
        <v>16</v>
      </c>
      <c r="U12" s="81"/>
      <c r="V12" s="82"/>
      <c r="W12" s="80">
        <f>INDEX(kalendár,ndx+3,5)</f>
        <v>45464</v>
      </c>
      <c r="X12" s="80"/>
      <c r="Y12" s="80" t="s">
        <v>16</v>
      </c>
      <c r="Z12" s="81"/>
      <c r="AA12" s="82"/>
      <c r="AB12" s="80">
        <f>INDEX(kalendár,ndx+3,6)</f>
        <v>45465</v>
      </c>
      <c r="AC12" s="80"/>
      <c r="AD12" s="80"/>
      <c r="AE12" s="81"/>
      <c r="AF12" s="82"/>
      <c r="AG12" s="80">
        <f>INDEX(kalendár,ndx+3,7)</f>
        <v>45466</v>
      </c>
      <c r="AH12" s="80"/>
      <c r="AI12" s="102"/>
      <c r="AJ12" s="9"/>
    </row>
    <row r="13" spans="1:36" ht="59.25" customHeight="1" x14ac:dyDescent="0.3">
      <c r="A13" t="s">
        <v>74</v>
      </c>
      <c r="B13" s="82"/>
      <c r="C13" s="309" t="s">
        <v>187</v>
      </c>
      <c r="D13" s="309"/>
      <c r="E13" s="309"/>
      <c r="F13" s="309"/>
      <c r="G13" s="309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09"/>
      <c r="T13" s="309"/>
      <c r="U13" s="309"/>
      <c r="V13" s="309"/>
      <c r="W13" s="309"/>
      <c r="X13" s="309"/>
      <c r="Y13" s="143" t="s">
        <v>126</v>
      </c>
      <c r="Z13" s="142"/>
      <c r="AA13" s="100"/>
      <c r="AB13" s="83"/>
      <c r="AC13" s="83"/>
      <c r="AD13" s="83"/>
      <c r="AE13" s="81"/>
      <c r="AF13" s="82"/>
      <c r="AG13" s="83"/>
      <c r="AH13" s="83"/>
      <c r="AI13" s="102" t="s">
        <v>74</v>
      </c>
      <c r="AJ13" s="9"/>
    </row>
    <row r="14" spans="1:36" ht="24" customHeight="1" x14ac:dyDescent="0.3">
      <c r="B14" s="10"/>
      <c r="C14" s="80">
        <f>INDEX(kalendár,ndx+4,1)</f>
        <v>45467</v>
      </c>
      <c r="D14" s="80"/>
      <c r="E14" s="80" t="s">
        <v>16</v>
      </c>
      <c r="F14" s="81"/>
      <c r="G14" s="82"/>
      <c r="H14" s="80">
        <f>INDEX(kalendár,ndx+4,2)</f>
        <v>45468</v>
      </c>
      <c r="I14" s="80"/>
      <c r="J14" s="80" t="s">
        <v>54</v>
      </c>
      <c r="K14" s="81"/>
      <c r="L14" s="82"/>
      <c r="M14" s="80">
        <f>INDEX(kalendár,ndx+4,3)</f>
        <v>45469</v>
      </c>
      <c r="N14" s="80"/>
      <c r="O14" s="80" t="s">
        <v>16</v>
      </c>
      <c r="P14" s="81"/>
      <c r="Q14" s="82"/>
      <c r="R14" s="80">
        <f>INDEX(kalendár,ndx+4,4)</f>
        <v>45470</v>
      </c>
      <c r="S14" s="80"/>
      <c r="T14" s="80" t="s">
        <v>186</v>
      </c>
      <c r="U14" s="81"/>
      <c r="V14" s="82"/>
      <c r="W14" s="80">
        <f>INDEX(kalendár,ndx+4,5)</f>
        <v>45471</v>
      </c>
      <c r="X14" s="80"/>
      <c r="Y14" s="80" t="s">
        <v>109</v>
      </c>
      <c r="Z14" s="81"/>
      <c r="AA14" s="82"/>
      <c r="AB14" s="80">
        <f>INDEX(kalendár,ndx+4,6)</f>
        <v>45472</v>
      </c>
      <c r="AC14" s="80"/>
      <c r="AD14" s="80"/>
      <c r="AE14" s="81"/>
      <c r="AF14" s="82"/>
      <c r="AG14" s="80">
        <f>INDEX(kalendár,ndx+4,7)</f>
        <v>45473</v>
      </c>
      <c r="AH14" s="80"/>
      <c r="AI14" s="102"/>
      <c r="AJ14" s="9"/>
    </row>
    <row r="15" spans="1:36" ht="59.25" customHeight="1" x14ac:dyDescent="0.3">
      <c r="A15" t="s">
        <v>128</v>
      </c>
      <c r="B15" s="10"/>
      <c r="C15" s="279" t="s">
        <v>127</v>
      </c>
      <c r="D15" s="279"/>
      <c r="E15" s="279"/>
      <c r="F15" s="81"/>
      <c r="G15" s="82"/>
      <c r="H15" s="274" t="s">
        <v>166</v>
      </c>
      <c r="I15" s="274"/>
      <c r="J15" s="274"/>
      <c r="K15" s="81"/>
      <c r="M15" s="313" t="s">
        <v>189</v>
      </c>
      <c r="N15" s="313"/>
      <c r="O15" s="313"/>
      <c r="P15" s="110"/>
      <c r="Q15" s="111"/>
      <c r="R15" s="198" t="s">
        <v>85</v>
      </c>
      <c r="S15" s="311"/>
      <c r="T15" s="197" t="s">
        <v>84</v>
      </c>
      <c r="U15" s="81"/>
      <c r="V15" s="144"/>
      <c r="W15" s="294" t="s">
        <v>86</v>
      </c>
      <c r="X15" s="294"/>
      <c r="Y15" s="294"/>
      <c r="Z15" s="81"/>
      <c r="AA15" s="144"/>
      <c r="AB15" s="83"/>
      <c r="AC15" s="83"/>
      <c r="AD15" s="83"/>
      <c r="AE15" s="81"/>
      <c r="AF15" s="144"/>
      <c r="AG15" s="83"/>
      <c r="AH15" s="83"/>
      <c r="AI15" s="102" t="s">
        <v>128</v>
      </c>
      <c r="AJ15" s="9"/>
    </row>
    <row r="16" spans="1:36" ht="24" customHeight="1" x14ac:dyDescent="0.3">
      <c r="B16" s="10"/>
      <c r="C16" s="80">
        <f>INDEX(kalendár,ndx+5,1)</f>
        <v>45474</v>
      </c>
      <c r="D16" s="80"/>
      <c r="E16" s="80"/>
      <c r="F16" s="81"/>
      <c r="G16" s="82"/>
      <c r="H16" s="80">
        <f>INDEX(kalendár,ndx+5,2)</f>
        <v>45475</v>
      </c>
      <c r="I16" s="80"/>
      <c r="J16" s="80"/>
      <c r="K16" s="81"/>
      <c r="L16" s="82"/>
      <c r="M16" s="80">
        <f>INDEX(kalendár,ndx+5,3)</f>
        <v>45476</v>
      </c>
      <c r="N16" s="80"/>
      <c r="O16" s="80"/>
      <c r="P16" s="81"/>
      <c r="Q16" s="82"/>
      <c r="R16" s="80">
        <f>INDEX(kalendár,ndx+5,4)</f>
        <v>45477</v>
      </c>
      <c r="S16" s="80"/>
      <c r="T16" s="80"/>
      <c r="U16" s="81"/>
      <c r="V16" s="82"/>
      <c r="W16" s="80">
        <f>INDEX(kalendár,ndx+5,5)</f>
        <v>45478</v>
      </c>
      <c r="X16" s="80"/>
      <c r="Y16" s="80"/>
      <c r="Z16" s="81"/>
      <c r="AA16" s="82"/>
      <c r="AB16" s="80">
        <f>INDEX(kalendár,ndx+5,6)</f>
        <v>45479</v>
      </c>
      <c r="AC16" s="80"/>
      <c r="AD16" s="80"/>
      <c r="AE16" s="81"/>
      <c r="AF16" s="82"/>
      <c r="AG16" s="80">
        <f>INDEX(kalendár,ndx+5,7)</f>
        <v>45480</v>
      </c>
      <c r="AH16" s="80"/>
      <c r="AI16" s="80"/>
      <c r="AJ16" s="9"/>
    </row>
    <row r="17" spans="2:36" ht="59.25" customHeight="1" x14ac:dyDescent="0.3">
      <c r="B17" s="10"/>
      <c r="C17" s="292" t="s">
        <v>75</v>
      </c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  <c r="T17" s="292"/>
      <c r="U17" s="292"/>
      <c r="V17" s="292"/>
      <c r="W17" s="292"/>
      <c r="X17" s="292"/>
      <c r="Y17" s="292"/>
      <c r="Z17" s="292"/>
      <c r="AA17" s="292"/>
      <c r="AB17" s="292"/>
      <c r="AC17" s="292"/>
      <c r="AD17" s="292"/>
      <c r="AE17" s="292"/>
      <c r="AF17" s="292"/>
      <c r="AG17" s="292"/>
      <c r="AH17" s="144"/>
      <c r="AI17" s="144"/>
      <c r="AJ17" s="9"/>
    </row>
    <row r="18" spans="2:36" ht="21.75" customHeight="1" x14ac:dyDescent="0.3">
      <c r="B18" s="46"/>
      <c r="C18" s="61" t="s">
        <v>1</v>
      </c>
      <c r="D18" s="30"/>
      <c r="AJ18" s="47"/>
    </row>
    <row r="19" spans="2:36" ht="21.75" customHeight="1" x14ac:dyDescent="0.3">
      <c r="B19" s="48"/>
      <c r="C19" s="200" t="s">
        <v>165</v>
      </c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47"/>
    </row>
    <row r="20" spans="2:36" ht="21.75" customHeight="1" x14ac:dyDescent="0.3">
      <c r="B20" s="48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47"/>
    </row>
    <row r="21" spans="2:36" ht="21.75" customHeight="1" x14ac:dyDescent="0.3">
      <c r="B21" s="49"/>
      <c r="C21" s="50" t="s">
        <v>190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1"/>
    </row>
  </sheetData>
  <dataConsolidate/>
  <mergeCells count="21">
    <mergeCell ref="C13:X13"/>
    <mergeCell ref="C11:O11"/>
    <mergeCell ref="C9:E9"/>
    <mergeCell ref="C7:W7"/>
    <mergeCell ref="B2:H2"/>
    <mergeCell ref="J2:M2"/>
    <mergeCell ref="O2:S2"/>
    <mergeCell ref="B5:F5"/>
    <mergeCell ref="G5:K5"/>
    <mergeCell ref="L5:P5"/>
    <mergeCell ref="Q5:U5"/>
    <mergeCell ref="C20:AI20"/>
    <mergeCell ref="C19:AI19"/>
    <mergeCell ref="C17:AG17"/>
    <mergeCell ref="C15:E15"/>
    <mergeCell ref="V5:Z5"/>
    <mergeCell ref="AA5:AE5"/>
    <mergeCell ref="AF5:AJ5"/>
    <mergeCell ref="W15:Y15"/>
    <mergeCell ref="M15:O15"/>
    <mergeCell ref="H15:J15"/>
  </mergeCells>
  <conditionalFormatting sqref="B7">
    <cfRule type="expression" dxfId="103" priority="172">
      <formula>ČísloZobrazovanéhoMesiaca&lt;&gt;MONTH(B7)</formula>
    </cfRule>
  </conditionalFormatting>
  <conditionalFormatting sqref="B15:C15 C11">
    <cfRule type="expression" dxfId="102" priority="18">
      <formula>ČísloZobrazovanéhoMesiaca&lt;&gt;MONTH(B11)</formula>
    </cfRule>
  </conditionalFormatting>
  <conditionalFormatting sqref="B17:C17">
    <cfRule type="expression" dxfId="101" priority="167">
      <formula>ČísloZobrazovanéhoMesiaca&lt;&gt;MONTH(B17)</formula>
    </cfRule>
  </conditionalFormatting>
  <conditionalFormatting sqref="B8:D8">
    <cfRule type="expression" dxfId="100" priority="123">
      <formula>ČísloZobrazovanéhoMesiaca&lt;&gt;MONTH(B8)</formula>
    </cfRule>
  </conditionalFormatting>
  <conditionalFormatting sqref="B11">
    <cfRule type="expression" dxfId="99" priority="71">
      <formula>ČísloZobrazovanéhoMesiaca&lt;&gt;MONTH(B11)</formula>
    </cfRule>
  </conditionalFormatting>
  <conditionalFormatting sqref="B13">
    <cfRule type="expression" dxfId="98" priority="15">
      <formula>ČísloZobrazovanéhoMesiaca&lt;&gt;MONTH(B13)</formula>
    </cfRule>
  </conditionalFormatting>
  <conditionalFormatting sqref="B6:Y6">
    <cfRule type="expression" dxfId="97" priority="34">
      <formula>ČísloZobrazovanéhoMesiaca&lt;&gt;MONTH(B6)</formula>
    </cfRule>
  </conditionalFormatting>
  <conditionalFormatting sqref="B5:AF5">
    <cfRule type="expression" dxfId="96" priority="124">
      <formula>(WEEKDAY(B5)=1)+(WEEKDAY(B5)=7)</formula>
    </cfRule>
  </conditionalFormatting>
  <conditionalFormatting sqref="B14:AH14">
    <cfRule type="expression" dxfId="95" priority="25">
      <formula>ČísloZobrazovanéhoMesiaca&lt;&gt;MONTH(B14)</formula>
    </cfRule>
  </conditionalFormatting>
  <conditionalFormatting sqref="B16:AJ16">
    <cfRule type="expression" dxfId="94" priority="85">
      <formula>ČísloZobrazovanéhoMesiaca&lt;&gt;MONTH(B16)</formula>
    </cfRule>
  </conditionalFormatting>
  <conditionalFormatting sqref="E12">
    <cfRule type="expression" dxfId="92" priority="44">
      <formula>ČísloZobrazovanéhoMesiaca&lt;&gt;MONTH(E12)</formula>
    </cfRule>
  </conditionalFormatting>
  <conditionalFormatting sqref="F8:I8">
    <cfRule type="expression" dxfId="91" priority="116">
      <formula>ČísloZobrazovanéhoMesiaca&lt;&gt;MONTH(F8)</formula>
    </cfRule>
  </conditionalFormatting>
  <conditionalFormatting sqref="F15:G15 K15">
    <cfRule type="expression" dxfId="90" priority="19">
      <formula>ČísloZobrazovanéhoMesiaca&lt;&gt;MONTH(F15)</formula>
    </cfRule>
  </conditionalFormatting>
  <conditionalFormatting sqref="K8:N8">
    <cfRule type="expression" dxfId="89" priority="115">
      <formula>ČísloZobrazovanéhoMesiaca&lt;&gt;MONTH(K8)</formula>
    </cfRule>
  </conditionalFormatting>
  <conditionalFormatting sqref="P15:Q15">
    <cfRule type="expression" dxfId="87" priority="26">
      <formula>ČísloZobrazovanéhoMesiaca&lt;&gt;MONTH(P15)</formula>
    </cfRule>
  </conditionalFormatting>
  <conditionalFormatting sqref="P8:S8">
    <cfRule type="expression" dxfId="86" priority="114">
      <formula>ČísloZobrazovanéhoMesiaca&lt;&gt;MONTH(P8)</formula>
    </cfRule>
  </conditionalFormatting>
  <conditionalFormatting sqref="P11:W11">
    <cfRule type="expression" dxfId="85" priority="58">
      <formula>ČísloZobrazovanéhoMesiaca&lt;&gt;MONTH(P11)</formula>
    </cfRule>
  </conditionalFormatting>
  <conditionalFormatting sqref="R9">
    <cfRule type="expression" dxfId="84" priority="17">
      <formula>ČísloZobrazovanéhoMesiaca&lt;&gt;MONTH(R9)</formula>
    </cfRule>
  </conditionalFormatting>
  <conditionalFormatting sqref="U15">
    <cfRule type="expression" dxfId="83" priority="27">
      <formula>ČísloZobrazovanéhoMesiaca&lt;&gt;MONTH(U15)</formula>
    </cfRule>
  </conditionalFormatting>
  <conditionalFormatting sqref="U8:X8">
    <cfRule type="expression" dxfId="82" priority="113">
      <formula>ČísloZobrazovanéhoMesiaca&lt;&gt;MONTH(U8)</formula>
    </cfRule>
  </conditionalFormatting>
  <conditionalFormatting sqref="W9">
    <cfRule type="expression" dxfId="81" priority="62">
      <formula>ČísloZobrazovanéhoMesiaca&lt;&gt;MONTH(W9)</formula>
    </cfRule>
  </conditionalFormatting>
  <conditionalFormatting sqref="W15">
    <cfRule type="expression" dxfId="80" priority="28">
      <formula>ČísloZobrazovanéhoMesiaca&lt;&gt;MONTH(W15)</formula>
    </cfRule>
  </conditionalFormatting>
  <conditionalFormatting sqref="Y12">
    <cfRule type="expression" dxfId="79" priority="45">
      <formula>ČísloZobrazovanéhoMesiaca&lt;&gt;MONTH(Y12)</formula>
    </cfRule>
  </conditionalFormatting>
  <conditionalFormatting sqref="Y13">
    <cfRule type="expression" dxfId="78" priority="22">
      <formula>ČísloZobrazovanéhoMesiaca&lt;&gt;MONTH(Y13)</formula>
    </cfRule>
  </conditionalFormatting>
  <conditionalFormatting sqref="Z6:Z8">
    <cfRule type="expression" dxfId="77" priority="119">
      <formula>ČísloZobrazovanéhoMesiaca&lt;&gt;MONTH(Z6)</formula>
    </cfRule>
  </conditionalFormatting>
  <conditionalFormatting sqref="Z15">
    <cfRule type="expression" dxfId="76" priority="33">
      <formula>ČísloZobrazovanéhoMesiaca&lt;&gt;MONTH(Z15)</formula>
    </cfRule>
  </conditionalFormatting>
  <conditionalFormatting sqref="Z9:AH9 AJ9">
    <cfRule type="expression" dxfId="75" priority="135">
      <formula>ČísloZobrazovanéhoMesiaca&lt;&gt;MONTH(Z9)</formula>
    </cfRule>
  </conditionalFormatting>
  <conditionalFormatting sqref="Z11:AH11 AJ11">
    <cfRule type="expression" dxfId="74" priority="134">
      <formula>ČísloZobrazovanéhoMesiaca&lt;&gt;MONTH(Z11)</formula>
    </cfRule>
  </conditionalFormatting>
  <conditionalFormatting sqref="AA7:AH8">
    <cfRule type="expression" dxfId="73" priority="111">
      <formula>ČísloZobrazovanéhoMesiaca&lt;&gt;MONTH(AA7)</formula>
    </cfRule>
  </conditionalFormatting>
  <conditionalFormatting sqref="AA6:AJ6">
    <cfRule type="expression" dxfId="72" priority="125">
      <formula>ČísloZobrazovanéhoMesiaca&lt;&gt;MONTH(AA6)</formula>
    </cfRule>
  </conditionalFormatting>
  <conditionalFormatting sqref="AB15:AE15">
    <cfRule type="expression" dxfId="71" priority="30">
      <formula>ČísloZobrazovanéhoMesiaca&lt;&gt;MONTH(AB15)</formula>
    </cfRule>
  </conditionalFormatting>
  <conditionalFormatting sqref="AB13:AH13">
    <cfRule type="expression" dxfId="70" priority="67">
      <formula>ČísloZobrazovanéhoMesiaca&lt;&gt;MONTH(AB13)</formula>
    </cfRule>
  </conditionalFormatting>
  <conditionalFormatting sqref="AG15:AH15">
    <cfRule type="expression" dxfId="69" priority="29">
      <formula>ČísloZobrazovanéhoMesiaca&lt;&gt;MONTH(AG15)</formula>
    </cfRule>
  </conditionalFormatting>
  <conditionalFormatting sqref="AJ7:AJ8">
    <cfRule type="expression" dxfId="68" priority="117">
      <formula>ČísloZobrazovanéhoMesiaca&lt;&gt;MONTH(AJ7)</formula>
    </cfRule>
  </conditionalFormatting>
  <conditionalFormatting sqref="AJ13">
    <cfRule type="expression" dxfId="67" priority="133">
      <formula>ČísloZobrazovanéhoMesiaca&lt;&gt;MONTH(AJ13)</formula>
    </cfRule>
  </conditionalFormatting>
  <conditionalFormatting sqref="AJ14">
    <cfRule type="expression" dxfId="66" priority="104">
      <formula>ČísloZobrazovanéhoMesiaca&lt;&gt;MONTH(AJ14)</formula>
    </cfRule>
  </conditionalFormatting>
  <conditionalFormatting sqref="AJ15">
    <cfRule type="expression" dxfId="65" priority="132">
      <formula>ČísloZobrazovanéhoMesiaca&lt;&gt;MONTH(AJ15)</formula>
    </cfRule>
  </conditionalFormatting>
  <conditionalFormatting sqref="AJ17">
    <cfRule type="expression" dxfId="64" priority="131">
      <formula>ČísloZobrazovanéhoMesiaca&lt;&gt;MONTH(AJ17)</formula>
    </cfRule>
  </conditionalFormatting>
  <conditionalFormatting sqref="H15">
    <cfRule type="expression" dxfId="63" priority="12">
      <formula>ČísloZobrazovanéhoMesiaca&lt;&gt;MONTH(H15)</formula>
    </cfRule>
  </conditionalFormatting>
  <conditionalFormatting sqref="Y11">
    <cfRule type="expression" dxfId="62" priority="11">
      <formula>ČísloZobrazovanéhoMesiaca&lt;&gt;MONTH(Y11)</formula>
    </cfRule>
  </conditionalFormatting>
  <conditionalFormatting sqref="C13">
    <cfRule type="expression" dxfId="61" priority="10">
      <formula>ČísloZobrazovanéhoMesiaca&lt;&gt;MONTH(C13)</formula>
    </cfRule>
  </conditionalFormatting>
  <conditionalFormatting sqref="J12">
    <cfRule type="expression" dxfId="60" priority="9">
      <formula>ČísloZobrazovanéhoMesiaca&lt;&gt;MONTH(J12)</formula>
    </cfRule>
  </conditionalFormatting>
  <conditionalFormatting sqref="O12">
    <cfRule type="expression" dxfId="59" priority="8">
      <formula>ČísloZobrazovanéhoMesiaca&lt;&gt;MONTH(O12)</formula>
    </cfRule>
  </conditionalFormatting>
  <conditionalFormatting sqref="T12">
    <cfRule type="expression" dxfId="58" priority="6">
      <formula>ČísloZobrazovanéhoMesiaca&lt;&gt;MONTH(T12)</formula>
    </cfRule>
  </conditionalFormatting>
  <conditionalFormatting sqref="R15">
    <cfRule type="expression" dxfId="57" priority="2">
      <formula>ČísloZobrazovanéhoMesiaca&lt;&gt;MONTH(R15)</formula>
    </cfRule>
  </conditionalFormatting>
  <conditionalFormatting sqref="T15">
    <cfRule type="expression" dxfId="56" priority="3">
      <formula>ČísloZobrazovanéhoMesiaca&lt;&gt;MONTH(T15)</formula>
    </cfRule>
  </conditionalFormatting>
  <conditionalFormatting sqref="C9">
    <cfRule type="expression" dxfId="55" priority="1">
      <formula>ČísloZobrazovanéhoMesiaca&lt;&gt;MONTH(C9)</formula>
    </cfRule>
  </conditionalFormatting>
  <printOptions horizontalCentered="1" verticalCentered="1"/>
  <pageMargins left="0.45" right="0.45" top="0.4" bottom="0.5" header="0.3" footer="0.3"/>
  <pageSetup paperSize="9" scale="7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/>
    <pageSetUpPr fitToPage="1"/>
  </sheetPr>
  <dimension ref="B2:AJ21"/>
  <sheetViews>
    <sheetView showGridLines="0" zoomScale="80" zoomScaleNormal="80" workbookViewId="0">
      <selection activeCell="AP12" sqref="AP12"/>
    </sheetView>
  </sheetViews>
  <sheetFormatPr defaultRowHeight="17.25" x14ac:dyDescent="0.3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2:36" ht="43.5" x14ac:dyDescent="0.3">
      <c r="B2" s="262" t="str">
        <f>TEXT(EOMONTH(jun!$C$10,0)+1,"mmmm")</f>
        <v>júl</v>
      </c>
      <c r="C2" s="262"/>
      <c r="D2" s="262"/>
      <c r="E2" s="262"/>
      <c r="F2" s="262"/>
      <c r="G2" s="262"/>
      <c r="H2" s="262"/>
      <c r="J2" s="262">
        <f>YEAR(EOMONTH(jun!$C$10,0)+1)</f>
        <v>2024</v>
      </c>
      <c r="K2" s="262"/>
      <c r="L2" s="262"/>
      <c r="M2" s="262"/>
      <c r="O2" s="275" t="str">
        <f>DeňZačatia</f>
        <v>Pondelok</v>
      </c>
      <c r="P2" s="275"/>
      <c r="Q2" s="275"/>
      <c r="R2" s="275"/>
      <c r="S2" s="275"/>
    </row>
    <row r="3" spans="2:36" x14ac:dyDescent="0.3">
      <c r="B3" s="7" t="s">
        <v>0</v>
      </c>
      <c r="C3" s="7"/>
      <c r="D3" s="7"/>
      <c r="E3" s="7"/>
      <c r="F3" s="7"/>
      <c r="G3" s="7"/>
      <c r="H3" s="7"/>
      <c r="J3" s="7" t="s">
        <v>2</v>
      </c>
      <c r="K3" s="7"/>
      <c r="L3" s="7"/>
      <c r="M3" s="7"/>
      <c r="O3" s="7" t="s">
        <v>4</v>
      </c>
      <c r="P3" s="7"/>
      <c r="Q3" s="7"/>
      <c r="R3" s="7"/>
      <c r="S3" s="7"/>
    </row>
    <row r="5" spans="2:36" ht="21" customHeight="1" x14ac:dyDescent="0.3">
      <c r="B5" s="263">
        <f>INDEX(kalendár,,1)</f>
        <v>45467</v>
      </c>
      <c r="C5" s="258"/>
      <c r="D5" s="258"/>
      <c r="E5" s="258"/>
      <c r="F5" s="258"/>
      <c r="G5" s="257">
        <f>INDEX(kalendár,,2)</f>
        <v>45468</v>
      </c>
      <c r="H5" s="257"/>
      <c r="I5" s="257"/>
      <c r="J5" s="257"/>
      <c r="K5" s="257"/>
      <c r="L5" s="257">
        <f>INDEX(kalendár,,3)</f>
        <v>45469</v>
      </c>
      <c r="M5" s="257"/>
      <c r="N5" s="257"/>
      <c r="O5" s="257"/>
      <c r="P5" s="257"/>
      <c r="Q5" s="257">
        <f>INDEX(kalendár,,4)</f>
        <v>45470</v>
      </c>
      <c r="R5" s="257"/>
      <c r="S5" s="257"/>
      <c r="T5" s="257"/>
      <c r="U5" s="257"/>
      <c r="V5" s="257">
        <f>INDEX(kalendár,,5)</f>
        <v>45471</v>
      </c>
      <c r="W5" s="257"/>
      <c r="X5" s="257"/>
      <c r="Y5" s="257"/>
      <c r="Z5" s="257"/>
      <c r="AA5" s="257">
        <f>INDEX(kalendár,,6)</f>
        <v>45472</v>
      </c>
      <c r="AB5" s="257"/>
      <c r="AC5" s="257"/>
      <c r="AD5" s="257"/>
      <c r="AE5" s="257"/>
      <c r="AF5" s="258">
        <f>INDEX(kalendár,,7)</f>
        <v>45473</v>
      </c>
      <c r="AG5" s="258"/>
      <c r="AH5" s="258"/>
      <c r="AI5" s="258"/>
      <c r="AJ5" s="259"/>
    </row>
    <row r="6" spans="2:36" ht="24" customHeight="1" x14ac:dyDescent="0.3">
      <c r="B6" s="10"/>
      <c r="C6" s="11">
        <f>INDEX(kalendár,ndx+0,1)</f>
        <v>45474</v>
      </c>
      <c r="D6" s="11"/>
      <c r="E6" s="11"/>
      <c r="F6" s="9"/>
      <c r="G6" s="10"/>
      <c r="H6" s="11">
        <f>INDEX(kalendár,ndx+0,2)</f>
        <v>45475</v>
      </c>
      <c r="I6" s="11"/>
      <c r="J6" s="11"/>
      <c r="K6" s="9"/>
      <c r="L6" s="10"/>
      <c r="M6" s="11">
        <f>INDEX(kalendár,ndx+0,3)</f>
        <v>45476</v>
      </c>
      <c r="N6" s="11"/>
      <c r="O6" s="11"/>
      <c r="P6" s="9"/>
      <c r="Q6" s="10"/>
      <c r="R6" s="11">
        <f>INDEX(kalendár,ndx+0,4)</f>
        <v>45477</v>
      </c>
      <c r="S6" s="11"/>
      <c r="T6" s="11"/>
      <c r="U6" s="9"/>
      <c r="V6" s="10"/>
      <c r="W6" s="11">
        <f>INDEX(kalendár,ndx+0,5)</f>
        <v>45478</v>
      </c>
      <c r="X6" s="11"/>
      <c r="Y6" s="11"/>
      <c r="Z6" s="9"/>
      <c r="AA6" s="10"/>
      <c r="AB6" s="11">
        <f>INDEX(kalendár,ndx+0,6)</f>
        <v>45479</v>
      </c>
      <c r="AC6" s="11"/>
      <c r="AD6" s="11"/>
      <c r="AE6" s="9"/>
      <c r="AF6" s="10"/>
      <c r="AG6" s="11">
        <f>INDEX(kalendár,ndx+0,7)</f>
        <v>45480</v>
      </c>
      <c r="AH6" s="11"/>
      <c r="AI6" s="11"/>
      <c r="AJ6" s="9"/>
    </row>
    <row r="7" spans="2:36" ht="59.25" customHeight="1" x14ac:dyDescent="0.3">
      <c r="B7" s="10"/>
      <c r="C7" s="297" t="s">
        <v>101</v>
      </c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310"/>
      <c r="V7" s="10"/>
      <c r="W7" s="281" t="s">
        <v>11</v>
      </c>
      <c r="X7" s="281"/>
      <c r="Y7" s="281"/>
      <c r="Z7" s="9"/>
      <c r="AA7" s="10"/>
      <c r="AB7" s="12"/>
      <c r="AC7" s="12"/>
      <c r="AD7" s="12"/>
      <c r="AE7" s="9"/>
      <c r="AF7" s="10"/>
      <c r="AG7" s="12"/>
      <c r="AH7" s="12"/>
      <c r="AI7" s="12"/>
      <c r="AJ7" s="9"/>
    </row>
    <row r="8" spans="2:36" ht="24" customHeight="1" x14ac:dyDescent="0.3">
      <c r="B8" s="10"/>
      <c r="C8" s="11">
        <f>INDEX(kalendár,ndx+1,1)</f>
        <v>45481</v>
      </c>
      <c r="D8" s="11"/>
      <c r="E8" s="11"/>
      <c r="F8" s="9"/>
      <c r="G8" s="10"/>
      <c r="H8" s="11">
        <f>INDEX(kalendár,ndx+1,2)</f>
        <v>45482</v>
      </c>
      <c r="I8" s="11"/>
      <c r="J8" s="11"/>
      <c r="K8" s="9"/>
      <c r="L8" s="10"/>
      <c r="M8" s="11">
        <f>INDEX(kalendár,ndx+1,3)</f>
        <v>45483</v>
      </c>
      <c r="N8" s="11"/>
      <c r="O8" s="11"/>
      <c r="P8" s="9"/>
      <c r="Q8" s="10"/>
      <c r="R8" s="11">
        <f>INDEX(kalendár,ndx+1,4)</f>
        <v>45484</v>
      </c>
      <c r="S8" s="11"/>
      <c r="T8" s="11"/>
      <c r="U8" s="9"/>
      <c r="V8" s="10"/>
      <c r="W8" s="11">
        <f>INDEX(kalendár,ndx+1,5)</f>
        <v>45485</v>
      </c>
      <c r="X8" s="11"/>
      <c r="Y8" s="11"/>
      <c r="Z8" s="9"/>
      <c r="AA8" s="10"/>
      <c r="AB8" s="11">
        <f>INDEX(kalendár,ndx+1,6)</f>
        <v>45486</v>
      </c>
      <c r="AC8" s="11"/>
      <c r="AD8" s="11"/>
      <c r="AE8" s="9"/>
      <c r="AF8" s="10"/>
      <c r="AG8" s="11">
        <f>INDEX(kalendár,ndx+1,7)</f>
        <v>45487</v>
      </c>
      <c r="AH8" s="11"/>
      <c r="AI8" s="11"/>
      <c r="AJ8" s="9"/>
    </row>
    <row r="9" spans="2:36" ht="59.25" customHeight="1" x14ac:dyDescent="0.3">
      <c r="B9" s="10"/>
      <c r="C9" s="297" t="s">
        <v>101</v>
      </c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297"/>
      <c r="Z9" s="9"/>
      <c r="AA9" s="10"/>
      <c r="AB9" s="12"/>
      <c r="AC9" s="12"/>
      <c r="AD9" s="12"/>
      <c r="AE9" s="9"/>
      <c r="AF9" s="10"/>
      <c r="AG9" s="12"/>
      <c r="AH9" s="12"/>
      <c r="AI9" s="12"/>
      <c r="AJ9" s="9"/>
    </row>
    <row r="10" spans="2:36" ht="24" customHeight="1" x14ac:dyDescent="0.3">
      <c r="B10" s="10"/>
      <c r="C10" s="11">
        <f>INDEX(kalendár,ndx+2,1)</f>
        <v>45488</v>
      </c>
      <c r="D10" s="11"/>
      <c r="E10" s="11"/>
      <c r="F10" s="9"/>
      <c r="G10" s="10"/>
      <c r="H10" s="11">
        <f>INDEX(kalendár,ndx+2,2)</f>
        <v>45489</v>
      </c>
      <c r="I10" s="11"/>
      <c r="J10" s="11"/>
      <c r="K10" s="9"/>
      <c r="L10" s="10"/>
      <c r="M10" s="11">
        <f>INDEX(kalendár,ndx+2,3)</f>
        <v>45490</v>
      </c>
      <c r="N10" s="11"/>
      <c r="O10" s="11"/>
      <c r="P10" s="9"/>
      <c r="Q10" s="10"/>
      <c r="R10" s="11">
        <f>INDEX(kalendár,ndx+2,4)</f>
        <v>45491</v>
      </c>
      <c r="S10" s="11"/>
      <c r="T10" s="11"/>
      <c r="U10" s="9"/>
      <c r="V10" s="10"/>
      <c r="W10" s="11">
        <f>INDEX(kalendár,ndx+2,5)</f>
        <v>45492</v>
      </c>
      <c r="X10" s="11"/>
      <c r="Y10" s="11"/>
      <c r="Z10" s="9"/>
      <c r="AA10" s="10"/>
      <c r="AB10" s="11">
        <f>INDEX(kalendár,ndx+2,6)</f>
        <v>45493</v>
      </c>
      <c r="AC10" s="11"/>
      <c r="AD10" s="11"/>
      <c r="AE10" s="9"/>
      <c r="AF10" s="10"/>
      <c r="AG10" s="11">
        <f>INDEX(kalendár,ndx+2,7)</f>
        <v>45494</v>
      </c>
      <c r="AH10" s="11"/>
      <c r="AI10" s="11"/>
      <c r="AJ10" s="9"/>
    </row>
    <row r="11" spans="2:36" ht="59.25" customHeight="1" x14ac:dyDescent="0.3">
      <c r="B11" s="10"/>
      <c r="C11" s="297" t="s">
        <v>136</v>
      </c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297"/>
      <c r="Z11" s="9"/>
      <c r="AA11" s="10"/>
      <c r="AB11" s="12"/>
      <c r="AC11" s="12"/>
      <c r="AD11" s="12"/>
      <c r="AE11" s="9"/>
      <c r="AF11" s="10"/>
      <c r="AG11" s="12"/>
      <c r="AH11" s="12"/>
      <c r="AI11" s="12"/>
      <c r="AJ11" s="9"/>
    </row>
    <row r="12" spans="2:36" ht="24" customHeight="1" x14ac:dyDescent="0.3">
      <c r="B12" s="10"/>
      <c r="C12" s="11">
        <f>INDEX(kalendár,ndx+3,1)</f>
        <v>45495</v>
      </c>
      <c r="D12" s="11"/>
      <c r="E12" s="11"/>
      <c r="F12" s="9"/>
      <c r="G12" s="10"/>
      <c r="H12" s="11">
        <f>INDEX(kalendár,ndx+3,2)</f>
        <v>45496</v>
      </c>
      <c r="I12" s="11"/>
      <c r="J12" s="11"/>
      <c r="K12" s="9"/>
      <c r="L12" s="10"/>
      <c r="M12" s="11">
        <f>INDEX(kalendár,ndx+3,3)</f>
        <v>45497</v>
      </c>
      <c r="N12" s="11"/>
      <c r="O12" s="11"/>
      <c r="P12" s="9"/>
      <c r="Q12" s="10"/>
      <c r="R12" s="11">
        <f>INDEX(kalendár,ndx+3,4)</f>
        <v>45498</v>
      </c>
      <c r="S12" s="11"/>
      <c r="T12" s="11"/>
      <c r="U12" s="9"/>
      <c r="V12" s="10"/>
      <c r="W12" s="11">
        <f>INDEX(kalendár,ndx+3,5)</f>
        <v>45499</v>
      </c>
      <c r="X12" s="11"/>
      <c r="Y12" s="11"/>
      <c r="Z12" s="9"/>
      <c r="AA12" s="10"/>
      <c r="AB12" s="11">
        <f>INDEX(kalendár,ndx+3,6)</f>
        <v>45500</v>
      </c>
      <c r="AC12" s="11"/>
      <c r="AD12" s="11"/>
      <c r="AE12" s="9"/>
      <c r="AF12" s="10"/>
      <c r="AG12" s="11">
        <f>INDEX(kalendár,ndx+3,7)</f>
        <v>45501</v>
      </c>
      <c r="AH12" s="11"/>
      <c r="AI12" s="11"/>
      <c r="AJ12" s="9"/>
    </row>
    <row r="13" spans="2:36" ht="59.25" customHeight="1" x14ac:dyDescent="0.3">
      <c r="B13" s="10"/>
      <c r="C13" s="297" t="s">
        <v>136</v>
      </c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7"/>
      <c r="Y13" s="297"/>
      <c r="Z13" s="9"/>
      <c r="AA13" s="10"/>
      <c r="AB13" s="12"/>
      <c r="AC13" s="12"/>
      <c r="AD13" s="12"/>
      <c r="AE13" s="9"/>
      <c r="AF13" s="10"/>
      <c r="AG13" s="12"/>
      <c r="AH13" s="12"/>
      <c r="AI13" s="12"/>
      <c r="AJ13" s="9"/>
    </row>
    <row r="14" spans="2:36" ht="24" customHeight="1" x14ac:dyDescent="0.3">
      <c r="B14" s="10"/>
      <c r="C14" s="11">
        <f>INDEX(kalendár,ndx+4,1)</f>
        <v>45502</v>
      </c>
      <c r="D14" s="11"/>
      <c r="E14" s="11"/>
      <c r="F14" s="9"/>
      <c r="G14" s="10"/>
      <c r="H14" s="11">
        <f>INDEX(kalendár,ndx+4,2)</f>
        <v>45503</v>
      </c>
      <c r="I14" s="11"/>
      <c r="J14" s="11"/>
      <c r="K14" s="9"/>
      <c r="L14" s="10"/>
      <c r="M14" s="11">
        <f>INDEX(kalendár,ndx+4,3)</f>
        <v>45504</v>
      </c>
      <c r="N14" s="11"/>
      <c r="O14" s="11"/>
      <c r="P14" s="9"/>
      <c r="Q14" s="10"/>
      <c r="R14" s="11">
        <f>INDEX(kalendár,ndx+4,4)</f>
        <v>45505</v>
      </c>
      <c r="S14" s="11"/>
      <c r="T14" s="11"/>
      <c r="U14" s="9"/>
      <c r="V14" s="10"/>
      <c r="W14" s="11">
        <f>INDEX(kalendár,ndx+4,5)</f>
        <v>45506</v>
      </c>
      <c r="X14" s="11"/>
      <c r="Y14" s="11"/>
      <c r="Z14" s="9"/>
      <c r="AA14" s="10"/>
      <c r="AB14" s="11">
        <f>INDEX(kalendár,ndx+4,6)</f>
        <v>45507</v>
      </c>
      <c r="AC14" s="11"/>
      <c r="AD14" s="11"/>
      <c r="AE14" s="9"/>
      <c r="AF14" s="10"/>
      <c r="AG14" s="11">
        <f>INDEX(kalendár,ndx+4,7)</f>
        <v>45508</v>
      </c>
      <c r="AH14" s="11"/>
      <c r="AI14" s="11"/>
      <c r="AJ14" s="9"/>
    </row>
    <row r="15" spans="2:36" ht="59.25" customHeight="1" x14ac:dyDescent="0.3">
      <c r="B15" s="10"/>
      <c r="C15" s="10"/>
      <c r="D15" s="12"/>
      <c r="E15" s="12"/>
      <c r="F15" s="12"/>
      <c r="G15" s="10"/>
      <c r="H15" s="12"/>
      <c r="I15" s="12"/>
      <c r="J15" s="12"/>
      <c r="K15" s="9"/>
      <c r="L15" s="10"/>
      <c r="M15" s="12"/>
      <c r="N15" s="12"/>
      <c r="O15" s="12"/>
      <c r="P15" s="9"/>
      <c r="Q15" s="10"/>
      <c r="R15" s="12"/>
      <c r="S15" s="12"/>
      <c r="T15" s="12"/>
      <c r="U15" s="9"/>
      <c r="V15" s="10"/>
      <c r="W15" s="12"/>
      <c r="X15" s="12"/>
      <c r="Y15" s="12"/>
      <c r="Z15" s="9"/>
      <c r="AA15" s="10"/>
      <c r="AB15" s="12"/>
      <c r="AC15" s="12"/>
      <c r="AD15" s="12"/>
      <c r="AE15" s="9"/>
      <c r="AF15" s="10"/>
      <c r="AG15" s="12"/>
      <c r="AH15" s="12"/>
      <c r="AI15" s="12"/>
      <c r="AJ15" s="9"/>
    </row>
    <row r="16" spans="2:36" ht="24" customHeight="1" x14ac:dyDescent="0.3">
      <c r="B16" s="10"/>
      <c r="C16" s="152">
        <f>INDEX(kalendár,ndx+5,1)</f>
        <v>45509</v>
      </c>
      <c r="D16" s="152"/>
      <c r="E16" s="11"/>
      <c r="F16" s="9"/>
      <c r="G16" s="10"/>
      <c r="H16" s="11">
        <f>INDEX(kalendár,ndx+5,2)</f>
        <v>45510</v>
      </c>
      <c r="I16" s="11"/>
      <c r="J16" s="11"/>
      <c r="K16" s="9"/>
      <c r="L16" s="10"/>
      <c r="M16" s="11">
        <f>INDEX(kalendár,ndx+5,3)</f>
        <v>45511</v>
      </c>
      <c r="N16" s="11"/>
      <c r="O16" s="152"/>
      <c r="P16" s="9"/>
      <c r="Q16" s="10"/>
      <c r="R16" s="11">
        <f>INDEX(kalendár,ndx+5,4)</f>
        <v>45512</v>
      </c>
      <c r="S16" s="11"/>
      <c r="T16" s="11"/>
      <c r="U16" s="9"/>
      <c r="V16" s="10"/>
      <c r="W16" s="11">
        <f>INDEX(kalendár,ndx+5,5)</f>
        <v>45513</v>
      </c>
      <c r="X16" s="11"/>
      <c r="Y16" s="11"/>
      <c r="Z16" s="9"/>
      <c r="AA16" s="10"/>
      <c r="AB16" s="11">
        <f>INDEX(kalendár,ndx+5,6)</f>
        <v>45514</v>
      </c>
      <c r="AC16" s="11"/>
      <c r="AD16" s="11"/>
      <c r="AE16" s="9"/>
      <c r="AF16" s="10"/>
      <c r="AG16" s="11">
        <f>INDEX(kalendár,ndx+5,7)</f>
        <v>45515</v>
      </c>
      <c r="AH16" s="11"/>
      <c r="AI16" s="11"/>
      <c r="AJ16" s="9"/>
    </row>
    <row r="17" spans="2:36" ht="59.25" customHeight="1" x14ac:dyDescent="0.3">
      <c r="B17" s="10"/>
      <c r="C17" s="60"/>
      <c r="D17" s="60"/>
      <c r="E17" s="60"/>
      <c r="F17" s="9"/>
      <c r="G17" s="10"/>
      <c r="H17" s="60"/>
      <c r="I17" s="60"/>
      <c r="J17" s="60"/>
      <c r="K17" s="9"/>
      <c r="L17" s="10"/>
      <c r="M17" s="60"/>
      <c r="N17" s="60"/>
      <c r="O17" s="60"/>
      <c r="P17" s="9"/>
      <c r="Q17" s="10"/>
      <c r="R17" s="60"/>
      <c r="S17" s="60"/>
      <c r="T17" s="60"/>
      <c r="U17" s="9"/>
      <c r="V17" s="10"/>
      <c r="W17" s="60"/>
      <c r="X17" s="60"/>
      <c r="Y17" s="60"/>
      <c r="Z17" s="9"/>
      <c r="AA17" s="10"/>
      <c r="AB17" s="60"/>
      <c r="AC17" s="60"/>
      <c r="AD17" s="60"/>
      <c r="AE17" s="9"/>
      <c r="AF17" s="10"/>
      <c r="AG17" s="60"/>
      <c r="AH17" s="60"/>
      <c r="AI17" s="60"/>
      <c r="AJ17" s="9"/>
    </row>
    <row r="18" spans="2:36" ht="21.75" customHeight="1" x14ac:dyDescent="0.3">
      <c r="B18" s="54"/>
      <c r="C18" s="30" t="s">
        <v>1</v>
      </c>
      <c r="D18" s="30"/>
      <c r="AJ18" s="55"/>
    </row>
    <row r="19" spans="2:36" ht="21.75" customHeight="1" x14ac:dyDescent="0.3">
      <c r="B19" s="56"/>
      <c r="AJ19" s="55"/>
    </row>
    <row r="20" spans="2:36" ht="21.75" customHeight="1" x14ac:dyDescent="0.3">
      <c r="B20" s="56"/>
      <c r="AJ20" s="55"/>
    </row>
    <row r="21" spans="2:36" ht="21.75" customHeight="1" x14ac:dyDescent="0.3">
      <c r="B21" s="57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9"/>
    </row>
  </sheetData>
  <dataConsolidate link="1"/>
  <mergeCells count="15">
    <mergeCell ref="C7:T7"/>
    <mergeCell ref="AA5:AE5"/>
    <mergeCell ref="AF5:AJ5"/>
    <mergeCell ref="B2:H2"/>
    <mergeCell ref="J2:M2"/>
    <mergeCell ref="O2:S2"/>
    <mergeCell ref="B5:F5"/>
    <mergeCell ref="G5:K5"/>
    <mergeCell ref="L5:P5"/>
    <mergeCell ref="Q5:U5"/>
    <mergeCell ref="C9:Y9"/>
    <mergeCell ref="C11:Y11"/>
    <mergeCell ref="C13:Y13"/>
    <mergeCell ref="V5:Z5"/>
    <mergeCell ref="W7:Y7"/>
  </mergeCells>
  <conditionalFormatting sqref="B9:C9">
    <cfRule type="expression" dxfId="54" priority="122">
      <formula>ČísloZobrazovanéhoMesiaca&lt;&gt;MONTH(B9)</formula>
    </cfRule>
  </conditionalFormatting>
  <conditionalFormatting sqref="B11:C11">
    <cfRule type="expression" dxfId="53" priority="23">
      <formula>ČísloZobrazovanéhoMesiaca&lt;&gt;MONTH(B11)</formula>
    </cfRule>
  </conditionalFormatting>
  <conditionalFormatting sqref="B13:C13">
    <cfRule type="expression" dxfId="52" priority="22">
      <formula>ČísloZobrazovanéhoMesiaca&lt;&gt;MONTH(B13)</formula>
    </cfRule>
  </conditionalFormatting>
  <conditionalFormatting sqref="B15">
    <cfRule type="expression" dxfId="51" priority="10">
      <formula>ČísloZobrazovanéhoMesiaca&lt;&gt;MONTH(B15)</formula>
    </cfRule>
  </conditionalFormatting>
  <conditionalFormatting sqref="B6:L6 B8:L8 B7">
    <cfRule type="expression" dxfId="50" priority="67">
      <formula>ČísloZobrazovanéhoMesiaca&lt;&gt;MONTH(B6)</formula>
    </cfRule>
  </conditionalFormatting>
  <conditionalFormatting sqref="B5:AF5">
    <cfRule type="expression" dxfId="49" priority="75">
      <formula>(WEEKDAY(B5)=1)+(WEEKDAY(B5)=7)</formula>
    </cfRule>
  </conditionalFormatting>
  <conditionalFormatting sqref="B14:AJ14">
    <cfRule type="expression" dxfId="48" priority="49">
      <formula>ČísloZobrazovanéhoMesiaca&lt;&gt;MONTH(B14)</formula>
    </cfRule>
  </conditionalFormatting>
  <conditionalFormatting sqref="B16:AJ16">
    <cfRule type="expression" dxfId="47" priority="36">
      <formula>ČísloZobrazovanéhoMesiaca&lt;&gt;MONTH(B16)</formula>
    </cfRule>
  </conditionalFormatting>
  <conditionalFormatting sqref="B17:AJ17">
    <cfRule type="expression" dxfId="46" priority="24">
      <formula>ČísloZobrazovanéhoMesiaca&lt;&gt;MONTH(B17)</formula>
    </cfRule>
  </conditionalFormatting>
  <conditionalFormatting sqref="M6:AJ6">
    <cfRule type="expression" dxfId="45" priority="76">
      <formula>ČísloZobrazovanéhoMesiaca&lt;&gt;MONTH(M6)</formula>
    </cfRule>
  </conditionalFormatting>
  <conditionalFormatting sqref="M8:AJ8">
    <cfRule type="expression" dxfId="44" priority="62">
      <formula>ČísloZobrazovanéhoMesiaca&lt;&gt;MONTH(M8)</formula>
    </cfRule>
  </conditionalFormatting>
  <conditionalFormatting sqref="V7 Z7:AJ7">
    <cfRule type="expression" dxfId="43" priority="9">
      <formula>ČísloZobrazovanéhoMesiaca&lt;&gt;MONTH(V7)</formula>
    </cfRule>
  </conditionalFormatting>
  <conditionalFormatting sqref="Z9:AJ9">
    <cfRule type="expression" dxfId="42" priority="86">
      <formula>ČísloZobrazovanéhoMesiaca&lt;&gt;MONTH(Z9)</formula>
    </cfRule>
  </conditionalFormatting>
  <conditionalFormatting sqref="Z11:AJ11">
    <cfRule type="expression" dxfId="41" priority="85">
      <formula>ČísloZobrazovanéhoMesiaca&lt;&gt;MONTH(Z11)</formula>
    </cfRule>
  </conditionalFormatting>
  <conditionalFormatting sqref="Z13:AJ13">
    <cfRule type="expression" dxfId="40" priority="84">
      <formula>ČísloZobrazovanéhoMesiaca&lt;&gt;MONTH(Z13)</formula>
    </cfRule>
  </conditionalFormatting>
  <conditionalFormatting sqref="AA15:AJ15">
    <cfRule type="expression" dxfId="39" priority="83">
      <formula>ČísloZobrazovanéhoMesiaca&lt;&gt;MONTH(AA15)</formula>
    </cfRule>
  </conditionalFormatting>
  <conditionalFormatting sqref="C7">
    <cfRule type="expression" dxfId="38" priority="8">
      <formula>ČísloZobrazovanéhoMesiaca&lt;&gt;MONTH(C7)</formula>
    </cfRule>
  </conditionalFormatting>
  <conditionalFormatting sqref="C15:F15">
    <cfRule type="expression" dxfId="37" priority="7">
      <formula>ČísloZobrazovanéhoMesiaca&lt;&gt;MONTH(C15)</formula>
    </cfRule>
  </conditionalFormatting>
  <conditionalFormatting sqref="G15:K15">
    <cfRule type="expression" dxfId="36" priority="6">
      <formula>ČísloZobrazovanéhoMesiaca&lt;&gt;MONTH(G15)</formula>
    </cfRule>
  </conditionalFormatting>
  <conditionalFormatting sqref="L15:P15">
    <cfRule type="expression" dxfId="35" priority="5">
      <formula>ČísloZobrazovanéhoMesiaca&lt;&gt;MONTH(L15)</formula>
    </cfRule>
  </conditionalFormatting>
  <conditionalFormatting sqref="Q15:U15">
    <cfRule type="expression" dxfId="34" priority="4">
      <formula>ČísloZobrazovanéhoMesiaca&lt;&gt;MONTH(Q15)</formula>
    </cfRule>
  </conditionalFormatting>
  <conditionalFormatting sqref="V15:Z15">
    <cfRule type="expression" dxfId="33" priority="2">
      <formula>ČísloZobrazovanéhoMesiaca&lt;&gt;MONTH(V15)</formula>
    </cfRule>
  </conditionalFormatting>
  <conditionalFormatting sqref="W7">
    <cfRule type="expression" dxfId="4" priority="1">
      <formula>ČísloZobrazovanéhoMesiaca&lt;&gt;MONTH(W7)</formula>
    </cfRule>
  </conditionalFormatting>
  <printOptions horizontalCentered="1" verticalCentered="1"/>
  <pageMargins left="0.45" right="0.45" top="0.4" bottom="0.5" header="0.3" footer="0.3"/>
  <pageSetup paperSize="9" scale="7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/>
    <pageSetUpPr fitToPage="1"/>
  </sheetPr>
  <dimension ref="B2:AJ21"/>
  <sheetViews>
    <sheetView showGridLines="0" tabSelected="1" zoomScale="70" zoomScaleNormal="70" workbookViewId="0">
      <selection activeCell="AN11" sqref="AN11"/>
    </sheetView>
  </sheetViews>
  <sheetFormatPr defaultRowHeight="17.25" x14ac:dyDescent="0.3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2:36" ht="43.5" x14ac:dyDescent="0.3">
      <c r="B2" s="275" t="str">
        <f>TEXT(EOMONTH(jul!$C$10,0)+1,"mmmm")</f>
        <v>august</v>
      </c>
      <c r="C2" s="275"/>
      <c r="D2" s="275"/>
      <c r="E2" s="275"/>
      <c r="F2" s="275"/>
      <c r="G2" s="275"/>
      <c r="H2" s="275"/>
      <c r="J2" s="275">
        <f>YEAR(EOMONTH(jul!$C$10,0)+1)</f>
        <v>2024</v>
      </c>
      <c r="K2" s="275"/>
      <c r="L2" s="275"/>
      <c r="M2" s="275"/>
      <c r="O2" s="216" t="str">
        <f>DeňZačatia</f>
        <v>Pondelok</v>
      </c>
      <c r="P2" s="216"/>
      <c r="Q2" s="216"/>
      <c r="R2" s="216"/>
      <c r="S2" s="216"/>
    </row>
    <row r="3" spans="2:36" x14ac:dyDescent="0.3">
      <c r="B3" s="7" t="s">
        <v>0</v>
      </c>
      <c r="C3" s="7"/>
      <c r="D3" s="7"/>
      <c r="E3" s="7"/>
      <c r="F3" s="7"/>
      <c r="G3" s="7"/>
      <c r="H3" s="7"/>
      <c r="J3" s="7" t="s">
        <v>2</v>
      </c>
      <c r="K3" s="7"/>
      <c r="L3" s="7"/>
      <c r="M3" s="7"/>
      <c r="O3" s="7" t="s">
        <v>4</v>
      </c>
      <c r="P3" s="7"/>
      <c r="Q3" s="7"/>
      <c r="R3" s="7"/>
      <c r="S3" s="7"/>
    </row>
    <row r="5" spans="2:36" ht="21" customHeight="1" x14ac:dyDescent="0.3">
      <c r="B5" s="276">
        <f>INDEX(kalendár,,1)</f>
        <v>45495</v>
      </c>
      <c r="C5" s="271"/>
      <c r="D5" s="271"/>
      <c r="E5" s="271"/>
      <c r="F5" s="271"/>
      <c r="G5" s="268">
        <f>INDEX(kalendár,,2)</f>
        <v>45496</v>
      </c>
      <c r="H5" s="268"/>
      <c r="I5" s="268"/>
      <c r="J5" s="268"/>
      <c r="K5" s="268"/>
      <c r="L5" s="268">
        <f>INDEX(kalendár,,3)</f>
        <v>45497</v>
      </c>
      <c r="M5" s="268"/>
      <c r="N5" s="268"/>
      <c r="O5" s="268"/>
      <c r="P5" s="268"/>
      <c r="Q5" s="268">
        <f>INDEX(kalendár,,4)</f>
        <v>45498</v>
      </c>
      <c r="R5" s="268"/>
      <c r="S5" s="268"/>
      <c r="T5" s="268"/>
      <c r="U5" s="268"/>
      <c r="V5" s="268">
        <f>INDEX(kalendár,,5)</f>
        <v>45499</v>
      </c>
      <c r="W5" s="268"/>
      <c r="X5" s="268"/>
      <c r="Y5" s="268"/>
      <c r="Z5" s="268"/>
      <c r="AA5" s="268">
        <f>INDEX(kalendár,,6)</f>
        <v>45500</v>
      </c>
      <c r="AB5" s="268"/>
      <c r="AC5" s="268"/>
      <c r="AD5" s="268"/>
      <c r="AE5" s="268"/>
      <c r="AF5" s="271">
        <f>INDEX(kalendár,,7)</f>
        <v>45501</v>
      </c>
      <c r="AG5" s="271"/>
      <c r="AH5" s="271"/>
      <c r="AI5" s="271"/>
      <c r="AJ5" s="272"/>
    </row>
    <row r="6" spans="2:36" ht="24" customHeight="1" x14ac:dyDescent="0.3">
      <c r="B6" s="10"/>
      <c r="C6" s="11">
        <f>INDEX(kalendár,ndx+0,1)</f>
        <v>45502</v>
      </c>
      <c r="D6" s="11"/>
      <c r="E6" s="11"/>
      <c r="F6" s="9"/>
      <c r="G6" s="10"/>
      <c r="H6" s="11">
        <f>INDEX(kalendár,ndx+0,2)</f>
        <v>45503</v>
      </c>
      <c r="I6" s="11"/>
      <c r="J6" s="11"/>
      <c r="K6" s="9"/>
      <c r="L6" s="10"/>
      <c r="M6" s="11">
        <f>INDEX(kalendár,ndx+0,3)</f>
        <v>45504</v>
      </c>
      <c r="N6" s="11"/>
      <c r="O6" s="11"/>
      <c r="P6" s="9"/>
      <c r="Q6" s="10"/>
      <c r="R6" s="11">
        <f>INDEX(kalendár,ndx+0,4)</f>
        <v>45505</v>
      </c>
      <c r="S6" s="11"/>
      <c r="T6" s="11"/>
      <c r="U6" s="9"/>
      <c r="V6" s="10"/>
      <c r="W6" s="11">
        <f>INDEX(kalendár,ndx+0,5)</f>
        <v>45506</v>
      </c>
      <c r="X6" s="11"/>
      <c r="Y6" s="11"/>
      <c r="Z6" s="9"/>
      <c r="AA6" s="10"/>
      <c r="AB6" s="11">
        <f>INDEX(kalendár,ndx+0,6)</f>
        <v>45507</v>
      </c>
      <c r="AC6" s="11"/>
      <c r="AD6" s="11"/>
      <c r="AE6" s="9"/>
      <c r="AF6" s="10"/>
      <c r="AG6" s="11">
        <f>INDEX(kalendár,ndx+0,7)</f>
        <v>45508</v>
      </c>
      <c r="AH6" s="11"/>
      <c r="AI6" s="11"/>
      <c r="AJ6" s="9"/>
    </row>
    <row r="7" spans="2:36" ht="59.25" customHeight="1" x14ac:dyDescent="0.3">
      <c r="B7" s="10"/>
      <c r="C7" s="12"/>
      <c r="D7" s="12"/>
      <c r="E7" s="12"/>
      <c r="F7" s="9"/>
      <c r="G7" s="10"/>
      <c r="H7" s="12"/>
      <c r="I7" s="12"/>
      <c r="J7" s="12"/>
      <c r="K7" s="9"/>
      <c r="L7" s="10"/>
      <c r="M7" s="12"/>
      <c r="N7" s="12"/>
      <c r="O7" s="12"/>
      <c r="P7" s="9"/>
      <c r="Q7" s="10"/>
      <c r="R7" s="12"/>
      <c r="S7" s="12"/>
      <c r="T7" s="12"/>
      <c r="U7" s="9"/>
      <c r="V7" s="10"/>
      <c r="W7" s="12"/>
      <c r="X7" s="12"/>
      <c r="Y7" s="12"/>
      <c r="Z7" s="9"/>
      <c r="AA7" s="10"/>
      <c r="AB7" s="12"/>
      <c r="AC7" s="12"/>
      <c r="AD7" s="12"/>
      <c r="AE7" s="9"/>
      <c r="AF7" s="10"/>
      <c r="AG7" s="12"/>
      <c r="AH7" s="12"/>
      <c r="AI7" s="12"/>
      <c r="AJ7" s="9"/>
    </row>
    <row r="8" spans="2:36" ht="24" customHeight="1" x14ac:dyDescent="0.3">
      <c r="B8" s="10"/>
      <c r="C8" s="11">
        <f>INDEX(kalendár,ndx+1,1)</f>
        <v>45509</v>
      </c>
      <c r="D8" s="11"/>
      <c r="E8" s="11"/>
      <c r="F8" s="9"/>
      <c r="G8" s="10"/>
      <c r="H8" s="11">
        <f>INDEX(kalendár,ndx+1,2)</f>
        <v>45510</v>
      </c>
      <c r="I8" s="11"/>
      <c r="J8" s="11"/>
      <c r="K8" s="9"/>
      <c r="L8" s="10"/>
      <c r="M8" s="11">
        <f>INDEX(kalendár,ndx+1,3)</f>
        <v>45511</v>
      </c>
      <c r="N8" s="11"/>
      <c r="O8" s="11"/>
      <c r="P8" s="9"/>
      <c r="Q8" s="10"/>
      <c r="R8" s="11">
        <f>INDEX(kalendár,ndx+1,4)</f>
        <v>45512</v>
      </c>
      <c r="S8" s="11"/>
      <c r="T8" s="11"/>
      <c r="U8" s="9"/>
      <c r="V8" s="10"/>
      <c r="W8" s="11">
        <f>INDEX(kalendár,ndx+1,5)</f>
        <v>45513</v>
      </c>
      <c r="X8" s="11"/>
      <c r="Y8" s="11"/>
      <c r="Z8" s="9"/>
      <c r="AA8" s="10"/>
      <c r="AB8" s="11">
        <f>INDEX(kalendár,ndx+1,6)</f>
        <v>45514</v>
      </c>
      <c r="AC8" s="11"/>
      <c r="AD8" s="11"/>
      <c r="AE8" s="9"/>
      <c r="AF8" s="10"/>
      <c r="AG8" s="11">
        <f>INDEX(kalendár,ndx+1,7)</f>
        <v>45515</v>
      </c>
      <c r="AH8" s="11"/>
      <c r="AI8" s="11"/>
      <c r="AJ8" s="9"/>
    </row>
    <row r="9" spans="2:36" ht="59.25" customHeight="1" x14ac:dyDescent="0.3">
      <c r="B9" s="10"/>
      <c r="C9" s="12"/>
      <c r="D9" s="12"/>
      <c r="E9" s="12"/>
      <c r="F9" s="9"/>
      <c r="G9" s="10"/>
      <c r="H9" s="12"/>
      <c r="I9" s="12"/>
      <c r="J9" s="12"/>
      <c r="K9" s="9"/>
      <c r="L9" s="10"/>
      <c r="M9" s="12"/>
      <c r="N9" s="12"/>
      <c r="O9" s="12"/>
      <c r="P9" s="9"/>
      <c r="Q9" s="10"/>
      <c r="R9" s="12"/>
      <c r="S9" s="12"/>
      <c r="T9" s="12"/>
      <c r="U9" s="9"/>
      <c r="V9" s="10"/>
      <c r="W9" s="12"/>
      <c r="X9" s="12"/>
      <c r="Y9" s="12"/>
      <c r="Z9" s="9"/>
      <c r="AA9" s="10"/>
      <c r="AB9" s="12"/>
      <c r="AC9" s="12"/>
      <c r="AD9" s="12"/>
      <c r="AE9" s="9"/>
      <c r="AF9" s="10"/>
      <c r="AG9" s="12"/>
      <c r="AH9" s="12"/>
      <c r="AI9" s="12"/>
      <c r="AJ9" s="9"/>
    </row>
    <row r="10" spans="2:36" ht="24" customHeight="1" x14ac:dyDescent="0.3">
      <c r="B10" s="10"/>
      <c r="C10" s="11">
        <f>INDEX(kalendár,ndx+2,1)</f>
        <v>45516</v>
      </c>
      <c r="D10" s="11"/>
      <c r="E10" s="11"/>
      <c r="F10" s="9"/>
      <c r="G10" s="10"/>
      <c r="H10" s="11">
        <f>INDEX(kalendár,ndx+2,2)</f>
        <v>45517</v>
      </c>
      <c r="I10" s="11"/>
      <c r="J10" s="11"/>
      <c r="K10" s="9"/>
      <c r="L10" s="10"/>
      <c r="M10" s="11">
        <f>INDEX(kalendár,ndx+2,3)</f>
        <v>45518</v>
      </c>
      <c r="N10" s="11"/>
      <c r="O10" s="11"/>
      <c r="P10" s="9"/>
      <c r="Q10" s="10"/>
      <c r="R10" s="11">
        <f>INDEX(kalendár,ndx+2,4)</f>
        <v>45519</v>
      </c>
      <c r="S10" s="11"/>
      <c r="T10" s="11"/>
      <c r="U10" s="9"/>
      <c r="V10" s="10"/>
      <c r="W10" s="11">
        <f>INDEX(kalendár,ndx+2,5)</f>
        <v>45520</v>
      </c>
      <c r="X10" s="11"/>
      <c r="Y10" s="11"/>
      <c r="Z10" s="9"/>
      <c r="AA10" s="10"/>
      <c r="AB10" s="11">
        <f>INDEX(kalendár,ndx+2,6)</f>
        <v>45521</v>
      </c>
      <c r="AC10" s="11"/>
      <c r="AD10" s="11"/>
      <c r="AE10" s="9"/>
      <c r="AF10" s="10"/>
      <c r="AG10" s="11">
        <f>INDEX(kalendár,ndx+2,7)</f>
        <v>45522</v>
      </c>
      <c r="AH10" s="11"/>
      <c r="AI10" s="11"/>
      <c r="AJ10" s="9"/>
    </row>
    <row r="11" spans="2:36" ht="59.25" customHeight="1" x14ac:dyDescent="0.3">
      <c r="B11" s="10"/>
      <c r="C11" s="12"/>
      <c r="D11" s="12"/>
      <c r="E11" s="12"/>
      <c r="F11" s="9"/>
      <c r="G11" s="10"/>
      <c r="H11" s="12"/>
      <c r="I11" s="12"/>
      <c r="J11" s="12"/>
      <c r="K11" s="9"/>
      <c r="L11" s="10"/>
      <c r="M11" s="12"/>
      <c r="N11" s="12"/>
      <c r="O11" s="12"/>
      <c r="P11" s="9"/>
      <c r="Q11" s="10"/>
      <c r="R11" s="12"/>
      <c r="S11" s="12"/>
      <c r="T11" s="12"/>
      <c r="U11" s="9"/>
      <c r="V11" s="10"/>
      <c r="W11" s="12"/>
      <c r="X11" s="12"/>
      <c r="Y11" s="12"/>
      <c r="Z11" s="9"/>
      <c r="AA11" s="10"/>
      <c r="AB11" s="12"/>
      <c r="AC11" s="12"/>
      <c r="AD11" s="12"/>
      <c r="AE11" s="9"/>
      <c r="AF11" s="10"/>
      <c r="AG11" s="12"/>
      <c r="AH11" s="12"/>
      <c r="AI11" s="12"/>
      <c r="AJ11" s="9"/>
    </row>
    <row r="12" spans="2:36" ht="24" customHeight="1" x14ac:dyDescent="0.3">
      <c r="B12" s="10"/>
      <c r="C12" s="11">
        <f>INDEX(kalendár,ndx+3,1)</f>
        <v>45523</v>
      </c>
      <c r="D12" s="11"/>
      <c r="E12" s="11"/>
      <c r="F12" s="9"/>
      <c r="G12" s="10"/>
      <c r="H12" s="11">
        <f>INDEX(kalendár,ndx+3,2)</f>
        <v>45524</v>
      </c>
      <c r="I12" s="11"/>
      <c r="J12" s="11"/>
      <c r="K12" s="9"/>
      <c r="L12" s="10"/>
      <c r="M12" s="11">
        <f>INDEX(kalendár,ndx+3,3)</f>
        <v>45525</v>
      </c>
      <c r="N12" s="11"/>
      <c r="O12" s="11"/>
      <c r="P12" s="9"/>
      <c r="Q12" s="10"/>
      <c r="R12" s="11">
        <f>INDEX(kalendár,ndx+3,4)</f>
        <v>45526</v>
      </c>
      <c r="S12" s="11"/>
      <c r="T12" s="11"/>
      <c r="U12" s="9"/>
      <c r="V12" s="10"/>
      <c r="W12" s="11">
        <f>INDEX(kalendár,ndx+3,5)</f>
        <v>45527</v>
      </c>
      <c r="X12" s="11"/>
      <c r="Y12" s="11"/>
      <c r="Z12" s="9"/>
      <c r="AA12" s="10"/>
      <c r="AB12" s="11">
        <f>INDEX(kalendár,ndx+3,6)</f>
        <v>45528</v>
      </c>
      <c r="AC12" s="11"/>
      <c r="AD12" s="11"/>
      <c r="AE12" s="9"/>
      <c r="AF12" s="10"/>
      <c r="AG12" s="11">
        <f>INDEX(kalendár,ndx+3,7)</f>
        <v>45529</v>
      </c>
      <c r="AH12" s="11"/>
      <c r="AI12" s="11"/>
      <c r="AJ12" s="9"/>
    </row>
    <row r="13" spans="2:36" ht="59.25" customHeight="1" x14ac:dyDescent="0.3">
      <c r="B13" s="10"/>
      <c r="C13" s="298"/>
      <c r="D13" s="298"/>
      <c r="E13" s="298"/>
      <c r="F13" s="158"/>
      <c r="G13" s="159"/>
      <c r="H13" s="162"/>
      <c r="I13" s="163"/>
      <c r="J13" s="164"/>
      <c r="K13" s="72"/>
      <c r="L13" s="73"/>
      <c r="M13" s="140"/>
      <c r="N13" s="140"/>
      <c r="O13" s="140"/>
      <c r="P13" s="9"/>
      <c r="Q13" s="10"/>
      <c r="R13" s="140"/>
      <c r="S13" s="140"/>
      <c r="T13" s="140"/>
      <c r="U13" s="9"/>
      <c r="V13" s="10"/>
      <c r="W13" s="140"/>
      <c r="X13" s="140"/>
      <c r="Y13" s="140"/>
      <c r="Z13" s="9"/>
      <c r="AA13" s="10"/>
      <c r="AB13" s="12"/>
      <c r="AC13" s="12"/>
      <c r="AD13" s="12"/>
      <c r="AE13" s="9"/>
      <c r="AF13" s="10"/>
      <c r="AG13" s="12"/>
      <c r="AH13" s="12"/>
      <c r="AI13" s="12"/>
      <c r="AJ13" s="9"/>
    </row>
    <row r="14" spans="2:36" ht="24" customHeight="1" x14ac:dyDescent="0.3">
      <c r="B14" s="10"/>
      <c r="C14" s="11">
        <f>INDEX(kalendár,ndx+4,1)</f>
        <v>45530</v>
      </c>
      <c r="D14" s="11"/>
      <c r="E14" s="11"/>
      <c r="F14" s="9"/>
      <c r="G14" s="10"/>
      <c r="H14" s="11">
        <f>INDEX(kalendár,ndx+4,2)</f>
        <v>45531</v>
      </c>
      <c r="I14" s="11"/>
      <c r="J14" s="11"/>
      <c r="K14" s="9"/>
      <c r="L14" s="10"/>
      <c r="M14" s="11">
        <f>INDEX(kalendár,ndx+4,3)</f>
        <v>45532</v>
      </c>
      <c r="N14" s="11"/>
      <c r="O14" s="11"/>
      <c r="P14" s="9"/>
      <c r="Q14" s="10"/>
      <c r="R14" s="11">
        <f>INDEX(kalendár,ndx+4,4)</f>
        <v>45533</v>
      </c>
      <c r="S14" s="11"/>
      <c r="T14" s="11"/>
      <c r="U14" s="9"/>
      <c r="V14" s="10"/>
      <c r="W14" s="11">
        <f>INDEX(kalendár,ndx+4,5)</f>
        <v>45534</v>
      </c>
      <c r="X14" s="11"/>
      <c r="Y14" s="11"/>
      <c r="Z14" s="9"/>
      <c r="AA14" s="10"/>
      <c r="AB14" s="11">
        <f>INDEX(kalendár,ndx+4,6)</f>
        <v>45535</v>
      </c>
      <c r="AC14" s="11"/>
      <c r="AD14" s="11"/>
      <c r="AE14" s="9"/>
      <c r="AF14" s="10"/>
      <c r="AG14" s="11">
        <f>INDEX(kalendár,ndx+4,7)</f>
        <v>45536</v>
      </c>
      <c r="AH14" s="11"/>
      <c r="AI14" s="11"/>
      <c r="AJ14" s="9"/>
    </row>
    <row r="15" spans="2:36" ht="59.25" customHeight="1" x14ac:dyDescent="0.3">
      <c r="B15" s="10"/>
      <c r="C15" s="302" t="s">
        <v>145</v>
      </c>
      <c r="D15" s="302"/>
      <c r="E15" s="302"/>
      <c r="F15" s="9"/>
      <c r="G15" s="10"/>
      <c r="H15" s="299" t="s">
        <v>151</v>
      </c>
      <c r="I15" s="299"/>
      <c r="J15" s="299"/>
      <c r="K15" s="72"/>
      <c r="L15" s="73"/>
      <c r="M15" s="300" t="s">
        <v>146</v>
      </c>
      <c r="N15" s="300"/>
      <c r="O15" s="300"/>
      <c r="P15" s="158"/>
      <c r="Q15" s="159"/>
      <c r="R15" s="281" t="s">
        <v>11</v>
      </c>
      <c r="S15" s="281"/>
      <c r="T15" s="281"/>
      <c r="U15" s="158"/>
      <c r="V15" s="159"/>
      <c r="W15" s="301" t="s">
        <v>147</v>
      </c>
      <c r="X15" s="301"/>
      <c r="Y15" s="301"/>
      <c r="Z15" s="9"/>
      <c r="AA15" s="10"/>
      <c r="AB15" s="12"/>
      <c r="AC15" s="12"/>
      <c r="AD15" s="12"/>
      <c r="AE15" s="9"/>
      <c r="AF15" s="10"/>
      <c r="AG15" s="281" t="s">
        <v>11</v>
      </c>
      <c r="AH15" s="281"/>
      <c r="AI15" s="281"/>
      <c r="AJ15" s="9"/>
    </row>
    <row r="16" spans="2:36" ht="24" customHeight="1" x14ac:dyDescent="0.3">
      <c r="B16" s="10"/>
      <c r="C16" s="11">
        <f>INDEX(kalendár,ndx+5,1)</f>
        <v>45537</v>
      </c>
      <c r="D16" s="11"/>
      <c r="E16" s="11" t="s">
        <v>148</v>
      </c>
      <c r="F16" s="9"/>
      <c r="G16" s="10"/>
      <c r="H16" s="11">
        <f>INDEX(kalendár,ndx+5,2)</f>
        <v>45538</v>
      </c>
      <c r="I16" s="11"/>
      <c r="J16" s="11"/>
      <c r="K16" s="9"/>
      <c r="L16" s="10"/>
      <c r="M16" s="11">
        <f>INDEX(kalendár,ndx+5,3)</f>
        <v>45539</v>
      </c>
      <c r="N16" s="11"/>
      <c r="O16" s="11"/>
      <c r="P16" s="9"/>
      <c r="Q16" s="10"/>
      <c r="R16" s="11">
        <f>INDEX(kalendár,ndx+5,4)</f>
        <v>45540</v>
      </c>
      <c r="S16" s="11"/>
      <c r="T16" s="11"/>
      <c r="U16" s="9"/>
      <c r="V16" s="10"/>
      <c r="W16" s="11">
        <f>INDEX(kalendár,ndx+5,5)</f>
        <v>45541</v>
      </c>
      <c r="X16" s="11"/>
      <c r="Y16" s="11"/>
      <c r="Z16" s="9"/>
      <c r="AA16" s="10"/>
      <c r="AB16" s="11">
        <f>INDEX(kalendár,ndx+5,6)</f>
        <v>45542</v>
      </c>
      <c r="AC16" s="11"/>
      <c r="AD16" s="11"/>
      <c r="AE16" s="9"/>
      <c r="AF16" s="10"/>
      <c r="AG16" s="11">
        <f>INDEX(kalendár,ndx+5,7)</f>
        <v>45543</v>
      </c>
      <c r="AH16" s="11"/>
      <c r="AI16" s="11"/>
      <c r="AJ16" s="9"/>
    </row>
    <row r="17" spans="2:36" ht="59.25" customHeight="1" x14ac:dyDescent="0.3">
      <c r="B17" s="10"/>
      <c r="C17" s="95" t="s">
        <v>12</v>
      </c>
      <c r="D17" s="74"/>
      <c r="E17" s="96" t="s">
        <v>88</v>
      </c>
      <c r="F17" s="180"/>
      <c r="G17" s="181"/>
      <c r="H17" s="162"/>
      <c r="I17" s="163"/>
      <c r="J17" s="164"/>
      <c r="K17" s="9"/>
      <c r="L17" s="10"/>
      <c r="M17" s="162"/>
      <c r="N17" s="163"/>
      <c r="O17" s="164"/>
      <c r="P17" s="9"/>
      <c r="Q17" s="10"/>
      <c r="R17" s="162"/>
      <c r="S17" s="163"/>
      <c r="T17" s="164"/>
      <c r="U17" s="9"/>
      <c r="V17" s="10"/>
      <c r="W17" s="52"/>
      <c r="X17" s="52"/>
      <c r="Y17" s="52"/>
      <c r="Z17" s="9"/>
      <c r="AA17" s="10"/>
      <c r="AB17" s="52"/>
      <c r="AC17" s="52"/>
      <c r="AD17" s="52"/>
      <c r="AE17" s="9"/>
      <c r="AF17" s="10"/>
      <c r="AG17" s="52"/>
      <c r="AH17" s="52"/>
      <c r="AI17" s="52"/>
      <c r="AJ17" s="9"/>
    </row>
    <row r="18" spans="2:36" ht="21.75" customHeight="1" x14ac:dyDescent="0.3">
      <c r="B18" s="46"/>
      <c r="C18" s="29" t="s">
        <v>1</v>
      </c>
      <c r="D18" s="30"/>
      <c r="AJ18" s="47"/>
    </row>
    <row r="19" spans="2:36" ht="21.75" customHeight="1" x14ac:dyDescent="0.3">
      <c r="B19" s="48"/>
      <c r="AJ19" s="47"/>
    </row>
    <row r="20" spans="2:36" ht="21.75" customHeight="1" x14ac:dyDescent="0.3">
      <c r="B20" s="48"/>
      <c r="AJ20" s="47"/>
    </row>
    <row r="21" spans="2:36" ht="21.75" customHeight="1" x14ac:dyDescent="0.3"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1"/>
    </row>
  </sheetData>
  <dataConsolidate link="1"/>
  <mergeCells count="17">
    <mergeCell ref="AG15:AI15"/>
    <mergeCell ref="M15:O15"/>
    <mergeCell ref="R15:T15"/>
    <mergeCell ref="C15:E15"/>
    <mergeCell ref="H15:J15"/>
    <mergeCell ref="W15:Y15"/>
    <mergeCell ref="AA5:AE5"/>
    <mergeCell ref="AF5:AJ5"/>
    <mergeCell ref="B2:H2"/>
    <mergeCell ref="J2:M2"/>
    <mergeCell ref="O2:S2"/>
    <mergeCell ref="B5:F5"/>
    <mergeCell ref="G5:K5"/>
    <mergeCell ref="L5:P5"/>
    <mergeCell ref="Q5:U5"/>
    <mergeCell ref="C13:E13"/>
    <mergeCell ref="V5:Z5"/>
  </mergeCells>
  <conditionalFormatting sqref="B13">
    <cfRule type="expression" dxfId="32" priority="157">
      <formula>ČísloZobrazovanéhoMesiaca&lt;&gt;MONTH(B13)</formula>
    </cfRule>
  </conditionalFormatting>
  <conditionalFormatting sqref="B15">
    <cfRule type="expression" dxfId="31" priority="156">
      <formula>ČísloZobrazovanéhoMesiaca&lt;&gt;MONTH(B15)</formula>
    </cfRule>
  </conditionalFormatting>
  <conditionalFormatting sqref="B5:AF5">
    <cfRule type="expression" dxfId="30" priority="112">
      <formula>(WEEKDAY(B5)=1)+(WEEKDAY(B5)=7)</formula>
    </cfRule>
  </conditionalFormatting>
  <conditionalFormatting sqref="B6:AJ8">
    <cfRule type="expression" dxfId="29" priority="99">
      <formula>ČísloZobrazovanéhoMesiaca&lt;&gt;MONTH(B6)</formula>
    </cfRule>
  </conditionalFormatting>
  <conditionalFormatting sqref="B9:AJ9">
    <cfRule type="expression" dxfId="28" priority="123">
      <formula>ČísloZobrazovanéhoMesiaca&lt;&gt;MONTH(B9)</formula>
    </cfRule>
  </conditionalFormatting>
  <conditionalFormatting sqref="B11:AJ11">
    <cfRule type="expression" dxfId="27" priority="122">
      <formula>ČísloZobrazovanéhoMesiaca&lt;&gt;MONTH(B11)</formula>
    </cfRule>
  </conditionalFormatting>
  <conditionalFormatting sqref="B14:AJ14">
    <cfRule type="expression" dxfId="26" priority="86">
      <formula>ČísloZobrazovanéhoMesiaca&lt;&gt;MONTH(B14)</formula>
    </cfRule>
  </conditionalFormatting>
  <conditionalFormatting sqref="B16:AJ16">
    <cfRule type="expression" dxfId="25" priority="30">
      <formula>ČísloZobrazovanéhoMesiaca&lt;&gt;MONTH(B16)</formula>
    </cfRule>
  </conditionalFormatting>
  <conditionalFormatting sqref="B17:AJ17">
    <cfRule type="expression" dxfId="24" priority="9">
      <formula>ČísloZobrazovanéhoMesiaca&lt;&gt;MONTH(B17)</formula>
    </cfRule>
  </conditionalFormatting>
  <conditionalFormatting sqref="C13">
    <cfRule type="expression" dxfId="23" priority="38">
      <formula>ČísloZobrazovanéhoMesiaca&lt;&gt;MONTH(C13)</formula>
    </cfRule>
  </conditionalFormatting>
  <conditionalFormatting sqref="C15">
    <cfRule type="expression" dxfId="22" priority="13">
      <formula>ČísloZobrazovanéhoMesiaca&lt;&gt;MONTH(C15)</formula>
    </cfRule>
  </conditionalFormatting>
  <conditionalFormatting sqref="F13:G13">
    <cfRule type="expression" dxfId="21" priority="40">
      <formula>ČísloZobrazovanéhoMesiaca&lt;&gt;MONTH(F13)</formula>
    </cfRule>
  </conditionalFormatting>
  <conditionalFormatting sqref="F15:G15">
    <cfRule type="expression" dxfId="20" priority="35">
      <formula>ČísloZobrazovanéhoMesiaca&lt;&gt;MONTH(F15)</formula>
    </cfRule>
  </conditionalFormatting>
  <conditionalFormatting sqref="H13:J13">
    <cfRule type="expression" dxfId="18" priority="5">
      <formula>ČísloZobrazovanéhoMesiaca&lt;&gt;MONTH(H13)</formula>
    </cfRule>
  </conditionalFormatting>
  <conditionalFormatting sqref="K13:M13">
    <cfRule type="expression" dxfId="17" priority="39">
      <formula>ČísloZobrazovanéhoMesiaca&lt;&gt;MONTH(K13)</formula>
    </cfRule>
  </conditionalFormatting>
  <conditionalFormatting sqref="K15:M15">
    <cfRule type="expression" dxfId="16" priority="7">
      <formula>ČísloZobrazovanéhoMesiaca&lt;&gt;MONTH(K15)</formula>
    </cfRule>
  </conditionalFormatting>
  <conditionalFormatting sqref="P13:Q13">
    <cfRule type="expression" dxfId="15" priority="139">
      <formula>ČísloZobrazovanéhoMesiaca&lt;&gt;MONTH(P13)</formula>
    </cfRule>
  </conditionalFormatting>
  <conditionalFormatting sqref="P15:Q15">
    <cfRule type="expression" dxfId="14" priority="17">
      <formula>ČísloZobrazovanéhoMesiaca&lt;&gt;MONTH(P15)</formula>
    </cfRule>
  </conditionalFormatting>
  <conditionalFormatting sqref="R13">
    <cfRule type="expression" dxfId="13" priority="24">
      <formula>ČísloZobrazovanéhoMesiaca&lt;&gt;MONTH(R13)</formula>
    </cfRule>
  </conditionalFormatting>
  <conditionalFormatting sqref="U13:V13">
    <cfRule type="expression" dxfId="12" priority="133">
      <formula>ČísloZobrazovanéhoMesiaca&lt;&gt;MONTH(U13)</formula>
    </cfRule>
  </conditionalFormatting>
  <conditionalFormatting sqref="U15:V15">
    <cfRule type="expression" dxfId="11" priority="16">
      <formula>ČísloZobrazovanéhoMesiaca&lt;&gt;MONTH(U15)</formula>
    </cfRule>
  </conditionalFormatting>
  <conditionalFormatting sqref="W13">
    <cfRule type="expression" dxfId="10" priority="23">
      <formula>ČísloZobrazovanéhoMesiaca&lt;&gt;MONTH(W13)</formula>
    </cfRule>
  </conditionalFormatting>
  <conditionalFormatting sqref="Z13:AJ13">
    <cfRule type="expression" dxfId="9" priority="121">
      <formula>ČísloZobrazovanéhoMesiaca&lt;&gt;MONTH(Z13)</formula>
    </cfRule>
  </conditionalFormatting>
  <conditionalFormatting sqref="Z15:AF15 AJ15">
    <cfRule type="expression" dxfId="8" priority="15">
      <formula>ČísloZobrazovanéhoMesiaca&lt;&gt;MONTH(Z15)</formula>
    </cfRule>
  </conditionalFormatting>
  <conditionalFormatting sqref="AG15">
    <cfRule type="expression" dxfId="3" priority="4">
      <formula>ČísloZobrazovanéhoMesiaca&lt;&gt;MONTH(AG15)</formula>
    </cfRule>
  </conditionalFormatting>
  <conditionalFormatting sqref="W15">
    <cfRule type="expression" dxfId="2" priority="3">
      <formula>ČísloZobrazovanéhoMesiaca&lt;&gt;MONTH(W15)</formula>
    </cfRule>
  </conditionalFormatting>
  <conditionalFormatting sqref="R15">
    <cfRule type="expression" dxfId="1" priority="2">
      <formula>ČísloZobrazovanéhoMesiaca&lt;&gt;MONTH(R15)</formula>
    </cfRule>
  </conditionalFormatting>
  <conditionalFormatting sqref="H15">
    <cfRule type="expression" dxfId="0" priority="1">
      <formula>ČísloZobrazovanéhoMesiaca&lt;&gt;MONTH(H15)</formula>
    </cfRule>
  </conditionalFormatting>
  <printOptions horizontalCentered="1" verticalCentered="1"/>
  <pageMargins left="0.45" right="0.45" top="0.4" bottom="0.5" header="0.3" footer="0.3"/>
  <pageSetup paperSize="9" scale="7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A2:AM21"/>
  <sheetViews>
    <sheetView showGridLines="0" zoomScale="90" zoomScaleNormal="90" workbookViewId="0">
      <selection activeCell="Y6" sqref="Y6"/>
    </sheetView>
  </sheetViews>
  <sheetFormatPr defaultRowHeight="17.25" x14ac:dyDescent="0.3"/>
  <cols>
    <col min="1" max="1" width="4.21875" style="106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1:39" ht="43.5" x14ac:dyDescent="0.3">
      <c r="B2" s="216" t="str">
        <f>TEXT(EOMONTH(september!$C$10,0)+1,"mmmm")</f>
        <v>október</v>
      </c>
      <c r="C2" s="216"/>
      <c r="D2" s="216"/>
      <c r="E2" s="216"/>
      <c r="F2" s="216"/>
      <c r="G2" s="216"/>
      <c r="H2" s="216"/>
      <c r="J2" s="216">
        <f>YEAR(EOMONTH(september!$C$10,0)+1)</f>
        <v>2023</v>
      </c>
      <c r="K2" s="216"/>
      <c r="L2" s="216"/>
      <c r="M2" s="216"/>
      <c r="O2" s="212" t="str">
        <f>DeňZačatia</f>
        <v>Pondelok</v>
      </c>
      <c r="P2" s="212"/>
      <c r="Q2" s="212"/>
      <c r="R2" s="212"/>
      <c r="S2" s="212"/>
    </row>
    <row r="3" spans="1:39" x14ac:dyDescent="0.3">
      <c r="B3" s="7" t="s">
        <v>0</v>
      </c>
      <c r="C3" s="7"/>
      <c r="D3" s="7"/>
      <c r="E3" s="7"/>
      <c r="F3" s="7"/>
      <c r="G3" s="7"/>
      <c r="H3" s="7"/>
      <c r="J3" s="7" t="s">
        <v>2</v>
      </c>
      <c r="K3" s="7"/>
      <c r="L3" s="7"/>
      <c r="M3" s="7"/>
      <c r="O3" s="7" t="s">
        <v>4</v>
      </c>
      <c r="P3" s="7"/>
      <c r="Q3" s="7"/>
      <c r="R3" s="7"/>
      <c r="S3" s="7"/>
    </row>
    <row r="5" spans="1:39" ht="21" customHeight="1" x14ac:dyDescent="0.3">
      <c r="B5" s="217">
        <f>INDEX(kalendár,,1)</f>
        <v>45194</v>
      </c>
      <c r="C5" s="218"/>
      <c r="D5" s="218"/>
      <c r="E5" s="218"/>
      <c r="F5" s="218"/>
      <c r="G5" s="219">
        <f>INDEX(kalendár,,2)</f>
        <v>45195</v>
      </c>
      <c r="H5" s="219"/>
      <c r="I5" s="219"/>
      <c r="J5" s="219"/>
      <c r="K5" s="219"/>
      <c r="L5" s="219">
        <f>INDEX(kalendár,,3)</f>
        <v>45196</v>
      </c>
      <c r="M5" s="219"/>
      <c r="N5" s="219"/>
      <c r="O5" s="219"/>
      <c r="P5" s="219"/>
      <c r="Q5" s="219">
        <f>INDEX(kalendár,,4)</f>
        <v>45197</v>
      </c>
      <c r="R5" s="219"/>
      <c r="S5" s="219"/>
      <c r="T5" s="219"/>
      <c r="U5" s="219"/>
      <c r="V5" s="219">
        <f>INDEX(kalendár,,5)</f>
        <v>45198</v>
      </c>
      <c r="W5" s="219"/>
      <c r="X5" s="219"/>
      <c r="Y5" s="219"/>
      <c r="Z5" s="219"/>
      <c r="AA5" s="219">
        <f>INDEX(kalendár,,6)</f>
        <v>45199</v>
      </c>
      <c r="AB5" s="219"/>
      <c r="AC5" s="219"/>
      <c r="AD5" s="219"/>
      <c r="AE5" s="219"/>
      <c r="AF5" s="218">
        <f>INDEX(kalendár,,7)</f>
        <v>45200</v>
      </c>
      <c r="AG5" s="218"/>
      <c r="AH5" s="218"/>
      <c r="AI5" s="218"/>
      <c r="AJ5" s="225"/>
    </row>
    <row r="6" spans="1:39" ht="24" customHeight="1" x14ac:dyDescent="0.3">
      <c r="B6" s="10"/>
      <c r="C6" s="80">
        <f>INDEX(kalendár,ndx+0,1)</f>
        <v>45194</v>
      </c>
      <c r="D6" s="80"/>
      <c r="E6" s="80" t="s">
        <v>153</v>
      </c>
      <c r="F6" s="80"/>
      <c r="G6" s="120"/>
      <c r="H6" s="80">
        <f>INDEX(kalendár,ndx+0,2)</f>
        <v>45195</v>
      </c>
      <c r="I6" s="80"/>
      <c r="J6" s="80" t="s">
        <v>153</v>
      </c>
      <c r="K6" s="81"/>
      <c r="L6" s="82"/>
      <c r="M6" s="80">
        <f>INDEX(kalendár,ndx+0,3)</f>
        <v>45196</v>
      </c>
      <c r="N6" s="80"/>
      <c r="O6" s="80" t="s">
        <v>153</v>
      </c>
      <c r="P6" s="81"/>
      <c r="Q6" s="82"/>
      <c r="R6" s="80">
        <f>INDEX(kalendár,ndx+0,4)</f>
        <v>45197</v>
      </c>
      <c r="S6" s="80"/>
      <c r="T6" s="80" t="s">
        <v>153</v>
      </c>
      <c r="U6" s="81"/>
      <c r="V6" s="82"/>
      <c r="W6" s="80">
        <f>INDEX(kalendár,ndx+0,5)</f>
        <v>45198</v>
      </c>
      <c r="X6" s="80"/>
      <c r="Y6" s="80" t="s">
        <v>153</v>
      </c>
      <c r="Z6" s="81"/>
      <c r="AA6" s="82"/>
      <c r="AB6" s="80">
        <f>INDEX(kalendár,ndx+0,6)</f>
        <v>45199</v>
      </c>
      <c r="AC6" s="80"/>
      <c r="AD6" s="80"/>
      <c r="AE6" s="81"/>
      <c r="AF6" s="82"/>
      <c r="AG6" s="80">
        <f>INDEX(kalendár,ndx+0,7)</f>
        <v>45200</v>
      </c>
      <c r="AH6" s="80"/>
      <c r="AI6" s="80"/>
      <c r="AJ6" s="9"/>
    </row>
    <row r="7" spans="1:39" ht="59.25" customHeight="1" x14ac:dyDescent="0.3">
      <c r="A7" s="106" t="s">
        <v>17</v>
      </c>
      <c r="B7" s="10"/>
      <c r="C7" s="210" t="s">
        <v>97</v>
      </c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81"/>
      <c r="AA7" s="82"/>
      <c r="AB7" s="83"/>
      <c r="AC7" s="83"/>
      <c r="AD7" s="83"/>
      <c r="AE7" s="81"/>
      <c r="AF7" s="82"/>
      <c r="AG7" s="83"/>
      <c r="AH7" s="83"/>
      <c r="AI7" s="83" t="s">
        <v>17</v>
      </c>
      <c r="AJ7" s="9"/>
    </row>
    <row r="8" spans="1:39" ht="24" customHeight="1" x14ac:dyDescent="0.3">
      <c r="B8" s="10"/>
      <c r="C8" s="80">
        <f>INDEX(kalendár,ndx+1,1)</f>
        <v>45201</v>
      </c>
      <c r="D8" s="80"/>
      <c r="E8" s="80" t="s">
        <v>153</v>
      </c>
      <c r="F8" s="81"/>
      <c r="G8" s="82"/>
      <c r="H8" s="80">
        <f>INDEX(kalendár,ndx+1,2)</f>
        <v>45202</v>
      </c>
      <c r="I8" s="80"/>
      <c r="J8" s="80"/>
      <c r="K8" s="81"/>
      <c r="L8" s="82"/>
      <c r="M8" s="80">
        <f>INDEX(kalendár,ndx+1,3)</f>
        <v>45203</v>
      </c>
      <c r="N8" s="80"/>
      <c r="O8" s="80" t="s">
        <v>13</v>
      </c>
      <c r="P8" s="81"/>
      <c r="Q8" s="82"/>
      <c r="R8" s="80">
        <f>INDEX(kalendár,ndx+1,4)</f>
        <v>45204</v>
      </c>
      <c r="S8" s="80"/>
      <c r="T8" s="80"/>
      <c r="U8" s="81"/>
      <c r="V8" s="82"/>
      <c r="W8" s="80">
        <f>INDEX(kalendár,ndx+1,5)</f>
        <v>45205</v>
      </c>
      <c r="X8" s="80"/>
      <c r="Y8" s="80" t="s">
        <v>173</v>
      </c>
      <c r="Z8" s="80"/>
      <c r="AA8" s="187"/>
      <c r="AB8" s="80">
        <f>INDEX(kalendár,ndx+1,6)</f>
        <v>45206</v>
      </c>
      <c r="AC8" s="80"/>
      <c r="AD8" s="80"/>
      <c r="AE8" s="81"/>
      <c r="AF8" s="82"/>
      <c r="AG8" s="80">
        <f>INDEX(kalendár,ndx+1,7)</f>
        <v>45207</v>
      </c>
      <c r="AH8" s="80"/>
      <c r="AI8" s="80"/>
      <c r="AJ8" s="9"/>
    </row>
    <row r="9" spans="1:39" ht="59.25" customHeight="1" x14ac:dyDescent="0.3">
      <c r="A9" s="106" t="s">
        <v>18</v>
      </c>
      <c r="B9" s="10"/>
      <c r="C9" s="228" t="s">
        <v>15</v>
      </c>
      <c r="D9" s="228"/>
      <c r="E9" s="228"/>
      <c r="F9" s="119"/>
      <c r="G9" s="100"/>
      <c r="H9" s="145"/>
      <c r="I9" s="145"/>
      <c r="J9" s="145"/>
      <c r="K9" s="100"/>
      <c r="L9" s="121"/>
      <c r="M9" s="227" t="s">
        <v>139</v>
      </c>
      <c r="N9" s="227"/>
      <c r="O9" s="227"/>
      <c r="P9" s="100"/>
      <c r="Q9" s="188"/>
      <c r="R9" s="145"/>
      <c r="S9" s="145"/>
      <c r="T9" s="83"/>
      <c r="U9" s="189"/>
      <c r="V9" s="100"/>
      <c r="W9" s="229" t="s">
        <v>131</v>
      </c>
      <c r="X9" s="229"/>
      <c r="Y9" s="229"/>
      <c r="Z9" s="100"/>
      <c r="AA9" s="188"/>
      <c r="AB9" s="145"/>
      <c r="AC9" s="145"/>
      <c r="AD9" s="145"/>
      <c r="AE9" s="100"/>
      <c r="AF9" s="82"/>
      <c r="AG9" s="83"/>
      <c r="AH9" s="100"/>
      <c r="AI9" s="83" t="s">
        <v>18</v>
      </c>
      <c r="AJ9" s="9"/>
    </row>
    <row r="10" spans="1:39" ht="24" customHeight="1" x14ac:dyDescent="0.3">
      <c r="B10" s="10"/>
      <c r="C10" s="80">
        <f>INDEX(kalendár,ndx+2,1)</f>
        <v>45208</v>
      </c>
      <c r="D10" s="80"/>
      <c r="E10" s="80"/>
      <c r="F10" s="81"/>
      <c r="G10" s="82"/>
      <c r="H10" s="80">
        <f>INDEX(kalendár,ndx+2,2)</f>
        <v>45209</v>
      </c>
      <c r="I10" s="80"/>
      <c r="J10" s="80"/>
      <c r="K10" s="81"/>
      <c r="L10" s="82"/>
      <c r="M10" s="80">
        <f>INDEX(kalendár,ndx+2,3)</f>
        <v>45210</v>
      </c>
      <c r="N10" s="80"/>
      <c r="O10" s="80"/>
      <c r="P10" s="81"/>
      <c r="Q10" s="82"/>
      <c r="R10" s="80">
        <f>INDEX(kalendár,ndx+2,4)</f>
        <v>45211</v>
      </c>
      <c r="S10" s="80"/>
      <c r="T10" s="80"/>
      <c r="U10" s="81"/>
      <c r="V10" s="82"/>
      <c r="W10" s="80">
        <f>INDEX(kalendár,ndx+2,5)</f>
        <v>45212</v>
      </c>
      <c r="X10" s="80"/>
      <c r="Y10" s="80"/>
      <c r="Z10" s="81"/>
      <c r="AA10" s="82"/>
      <c r="AB10" s="80">
        <f>INDEX(kalendár,ndx+2,6)</f>
        <v>45213</v>
      </c>
      <c r="AC10" s="80"/>
      <c r="AD10" s="80"/>
      <c r="AE10" s="81"/>
      <c r="AF10" s="82"/>
      <c r="AG10" s="80">
        <f>INDEX(kalendár,ndx+2,7)</f>
        <v>45214</v>
      </c>
      <c r="AH10" s="80"/>
      <c r="AI10" s="80"/>
      <c r="AJ10" s="9"/>
    </row>
    <row r="11" spans="1:39" ht="59.25" customHeight="1" x14ac:dyDescent="0.3">
      <c r="A11" s="106" t="s">
        <v>19</v>
      </c>
      <c r="B11" s="10"/>
      <c r="C11" s="226" t="s">
        <v>138</v>
      </c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83"/>
      <c r="AI11" s="83" t="s">
        <v>19</v>
      </c>
      <c r="AJ11" s="9"/>
      <c r="AM11" s="105"/>
    </row>
    <row r="12" spans="1:39" ht="24" customHeight="1" x14ac:dyDescent="0.3">
      <c r="B12" s="10"/>
      <c r="C12" s="80">
        <f>INDEX(kalendár,ndx+3,1)</f>
        <v>45215</v>
      </c>
      <c r="D12" s="80"/>
      <c r="E12" s="85" t="s">
        <v>25</v>
      </c>
      <c r="F12" s="81"/>
      <c r="G12" s="82"/>
      <c r="H12" s="80">
        <f>INDEX(kalendár,ndx+3,2)</f>
        <v>45216</v>
      </c>
      <c r="I12" s="80"/>
      <c r="J12" s="86" t="s">
        <v>26</v>
      </c>
      <c r="K12" s="81"/>
      <c r="L12" s="82"/>
      <c r="M12" s="80">
        <f>INDEX(kalendár,ndx+3,3)</f>
        <v>45217</v>
      </c>
      <c r="N12" s="80"/>
      <c r="O12" s="86" t="s">
        <v>27</v>
      </c>
      <c r="P12" s="81"/>
      <c r="Q12" s="82"/>
      <c r="R12" s="80">
        <f>INDEX(kalendár,ndx+3,4)</f>
        <v>45218</v>
      </c>
      <c r="S12" s="80"/>
      <c r="T12" s="84" t="s">
        <v>28</v>
      </c>
      <c r="U12" s="81"/>
      <c r="V12" s="82"/>
      <c r="W12" s="80">
        <f>INDEX(kalendár,ndx+3,5)</f>
        <v>45219</v>
      </c>
      <c r="X12" s="80"/>
      <c r="Y12" s="85" t="s">
        <v>24</v>
      </c>
      <c r="Z12" s="81"/>
      <c r="AA12" s="82"/>
      <c r="AB12" s="80">
        <f>INDEX(kalendár,ndx+3,6)</f>
        <v>45220</v>
      </c>
      <c r="AC12" s="80"/>
      <c r="AD12" s="87"/>
      <c r="AE12" s="81"/>
      <c r="AF12" s="82"/>
      <c r="AG12" s="80">
        <f>INDEX(kalendár,ndx+3,7)</f>
        <v>45221</v>
      </c>
      <c r="AH12" s="80"/>
      <c r="AI12" s="80"/>
      <c r="AJ12" s="9"/>
    </row>
    <row r="13" spans="1:39" ht="59.25" customHeight="1" x14ac:dyDescent="0.3">
      <c r="A13" s="106" t="s">
        <v>20</v>
      </c>
      <c r="B13" s="121"/>
      <c r="C13" s="224" t="s">
        <v>152</v>
      </c>
      <c r="D13" s="224"/>
      <c r="E13" s="223" t="s">
        <v>132</v>
      </c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83"/>
      <c r="Y13" s="147" t="s">
        <v>117</v>
      </c>
      <c r="Z13" s="88"/>
      <c r="AA13" s="122"/>
      <c r="AB13" s="83"/>
      <c r="AC13" s="83"/>
      <c r="AD13" s="83"/>
      <c r="AE13" s="81"/>
      <c r="AF13" s="82"/>
      <c r="AG13" s="83"/>
      <c r="AH13" s="83"/>
      <c r="AI13" s="83" t="s">
        <v>20</v>
      </c>
      <c r="AJ13" s="9"/>
    </row>
    <row r="14" spans="1:39" ht="24" customHeight="1" x14ac:dyDescent="0.3">
      <c r="B14" s="10"/>
      <c r="C14" s="82">
        <f>INDEX(kalendár,ndx+4,1)</f>
        <v>45222</v>
      </c>
      <c r="D14" s="80"/>
      <c r="E14" s="80"/>
      <c r="F14" s="80"/>
      <c r="G14" s="82"/>
      <c r="H14" s="80">
        <f>INDEX(kalendár,ndx+4,2)</f>
        <v>45223</v>
      </c>
      <c r="I14" s="80"/>
      <c r="J14" s="80"/>
      <c r="K14" s="81"/>
      <c r="L14" s="82"/>
      <c r="M14" s="80">
        <f>INDEX(kalendár,ndx+4,3)</f>
        <v>45224</v>
      </c>
      <c r="N14" s="80"/>
      <c r="O14" s="80"/>
      <c r="P14" s="81"/>
      <c r="Q14" s="82"/>
      <c r="R14" s="80">
        <f>INDEX(kalendár,ndx+4,4)</f>
        <v>45225</v>
      </c>
      <c r="S14" s="80"/>
      <c r="T14" s="80" t="s">
        <v>16</v>
      </c>
      <c r="U14" s="81"/>
      <c r="V14" s="82"/>
      <c r="W14" s="80">
        <f>INDEX(kalendár,ndx+4,5)</f>
        <v>45226</v>
      </c>
      <c r="X14" s="80"/>
      <c r="Y14" s="80" t="s">
        <v>23</v>
      </c>
      <c r="Z14" s="81"/>
      <c r="AA14" s="82"/>
      <c r="AB14" s="80">
        <f>INDEX(kalendár,ndx+4,6)</f>
        <v>45227</v>
      </c>
      <c r="AC14" s="80"/>
      <c r="AD14" s="80"/>
      <c r="AE14" s="81"/>
      <c r="AF14" s="82"/>
      <c r="AG14" s="80">
        <f>INDEX(kalendár,ndx+4,7)</f>
        <v>45228</v>
      </c>
      <c r="AH14" s="80"/>
      <c r="AJ14" s="9"/>
    </row>
    <row r="15" spans="1:39" ht="59.25" customHeight="1" x14ac:dyDescent="0.3">
      <c r="A15" s="106" t="s">
        <v>21</v>
      </c>
      <c r="B15" s="10"/>
      <c r="C15" s="222" t="s">
        <v>99</v>
      </c>
      <c r="D15" s="222"/>
      <c r="E15" s="222"/>
      <c r="F15" s="222"/>
      <c r="G15" s="222"/>
      <c r="H15" s="222"/>
      <c r="I15" s="222"/>
      <c r="J15" s="222"/>
      <c r="K15" s="81"/>
      <c r="L15" s="82"/>
      <c r="M15" s="128"/>
      <c r="N15" s="128"/>
      <c r="O15" s="128"/>
      <c r="P15" s="105"/>
      <c r="Q15" s="82"/>
      <c r="R15" s="83"/>
      <c r="S15" s="83"/>
      <c r="T15" s="83"/>
      <c r="U15" s="81"/>
      <c r="V15" s="82"/>
      <c r="W15" s="221" t="s">
        <v>22</v>
      </c>
      <c r="X15" s="221"/>
      <c r="Y15" s="221"/>
      <c r="Z15" s="81"/>
      <c r="AA15" s="82"/>
      <c r="AB15" s="83"/>
      <c r="AC15" s="83"/>
      <c r="AD15" s="83"/>
      <c r="AE15" s="81"/>
      <c r="AF15" s="82"/>
      <c r="AG15" s="124"/>
      <c r="AH15" s="83"/>
      <c r="AI15" s="83" t="s">
        <v>21</v>
      </c>
      <c r="AJ15" s="9"/>
    </row>
    <row r="16" spans="1:39" ht="24" customHeight="1" x14ac:dyDescent="0.3">
      <c r="B16" s="10"/>
      <c r="C16" s="20" t="s">
        <v>1</v>
      </c>
      <c r="D16" s="21"/>
      <c r="E16" s="22"/>
      <c r="H16" s="22"/>
      <c r="I16" s="22"/>
      <c r="J16" s="22"/>
      <c r="M16" s="22"/>
      <c r="N16" s="22"/>
      <c r="O16" s="22"/>
      <c r="R16" s="22"/>
      <c r="S16" s="22"/>
      <c r="T16" s="22"/>
      <c r="W16" s="22"/>
      <c r="X16" s="22"/>
      <c r="Y16" s="22"/>
      <c r="AB16" s="22"/>
      <c r="AC16" s="22"/>
      <c r="AD16" s="22"/>
      <c r="AG16" s="22"/>
      <c r="AH16" s="22"/>
      <c r="AI16" s="22"/>
      <c r="AJ16" s="15"/>
    </row>
    <row r="17" spans="1:36" ht="59.25" customHeight="1" x14ac:dyDescent="0.3">
      <c r="A17" s="18"/>
      <c r="B17" s="10"/>
      <c r="AJ17" s="15"/>
    </row>
    <row r="18" spans="1:36" ht="21.75" customHeight="1" x14ac:dyDescent="0.3">
      <c r="B18" s="14"/>
      <c r="AJ18" s="15"/>
    </row>
    <row r="19" spans="1:36" ht="21.75" customHeight="1" x14ac:dyDescent="0.3">
      <c r="B19" s="16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J19" s="19"/>
    </row>
    <row r="20" spans="1:36" ht="21.75" customHeight="1" x14ac:dyDescent="0.3">
      <c r="B20" s="16"/>
    </row>
    <row r="21" spans="1:36" ht="21.75" customHeight="1" x14ac:dyDescent="0.3">
      <c r="B21" s="17"/>
    </row>
  </sheetData>
  <dataConsolidate/>
  <mergeCells count="19">
    <mergeCell ref="AA5:AE5"/>
    <mergeCell ref="AF5:AJ5"/>
    <mergeCell ref="V5:Z5"/>
    <mergeCell ref="C11:AG11"/>
    <mergeCell ref="C9:E9"/>
    <mergeCell ref="M9:O9"/>
    <mergeCell ref="W9:Y9"/>
    <mergeCell ref="C7:Y7"/>
    <mergeCell ref="C15:J15"/>
    <mergeCell ref="E13:W13"/>
    <mergeCell ref="C13:D13"/>
    <mergeCell ref="W15:Y15"/>
    <mergeCell ref="B2:H2"/>
    <mergeCell ref="J2:M2"/>
    <mergeCell ref="O2:S2"/>
    <mergeCell ref="B5:F5"/>
    <mergeCell ref="G5:K5"/>
    <mergeCell ref="L5:P5"/>
    <mergeCell ref="Q5:U5"/>
  </mergeCells>
  <conditionalFormatting sqref="B6:B10">
    <cfRule type="expression" dxfId="426" priority="136">
      <formula>ČísloZobrazovanéhoMesiaca&lt;&gt;MONTH(B6)</formula>
    </cfRule>
  </conditionalFormatting>
  <conditionalFormatting sqref="B11 B17">
    <cfRule type="expression" dxfId="425" priority="230">
      <formula>ČísloZobrazovanéhoMesiaca&lt;&gt;MONTH(B11)</formula>
    </cfRule>
  </conditionalFormatting>
  <conditionalFormatting sqref="B16">
    <cfRule type="expression" dxfId="424" priority="138">
      <formula>ČísloZobrazovanéhoMesiaca&lt;&gt;MONTH(B16)</formula>
    </cfRule>
  </conditionalFormatting>
  <conditionalFormatting sqref="B15:C15">
    <cfRule type="expression" dxfId="423" priority="28">
      <formula>ČísloZobrazovanéhoMesiaca&lt;&gt;MONTH(B15)</formula>
    </cfRule>
  </conditionalFormatting>
  <conditionalFormatting sqref="B5:AF5">
    <cfRule type="expression" dxfId="422" priority="177">
      <formula>(WEEKDAY(B5)=1)+(WEEKDAY(B5)=7)</formula>
    </cfRule>
  </conditionalFormatting>
  <conditionalFormatting sqref="C9">
    <cfRule type="expression" dxfId="421" priority="10">
      <formula>ČísloZobrazovanéhoMesiaca&lt;&gt;MONTH(C9)</formula>
    </cfRule>
  </conditionalFormatting>
  <conditionalFormatting sqref="C14:AH14">
    <cfRule type="expression" dxfId="420" priority="29">
      <formula>ČísloZobrazovanéhoMesiaca&lt;&gt;MONTH(C14)</formula>
    </cfRule>
  </conditionalFormatting>
  <conditionalFormatting sqref="C6:AJ6">
    <cfRule type="expression" dxfId="419" priority="33">
      <formula>ČísloZobrazovanéhoMesiaca&lt;&gt;MONTH(C6)</formula>
    </cfRule>
  </conditionalFormatting>
  <conditionalFormatting sqref="C8:AJ8">
    <cfRule type="expression" dxfId="418" priority="9">
      <formula>ČísloZobrazovanéhoMesiaca&lt;&gt;MONTH(C8)</formula>
    </cfRule>
  </conditionalFormatting>
  <conditionalFormatting sqref="E10">
    <cfRule type="expression" dxfId="417" priority="24">
      <formula>ČísloZobrazovanéhoMesiaca&lt;&gt;MONTH(E10)</formula>
    </cfRule>
  </conditionalFormatting>
  <conditionalFormatting sqref="H9">
    <cfRule type="expression" dxfId="416" priority="14">
      <formula>ČísloZobrazovanéhoMesiaca&lt;&gt;MONTH(H9)</formula>
    </cfRule>
  </conditionalFormatting>
  <conditionalFormatting sqref="J10">
    <cfRule type="expression" dxfId="415" priority="23">
      <formula>ČísloZobrazovanéhoMesiaca&lt;&gt;MONTH(J10)</formula>
    </cfRule>
  </conditionalFormatting>
  <conditionalFormatting sqref="K15:M15">
    <cfRule type="expression" dxfId="414" priority="30">
      <formula>ČísloZobrazovanéhoMesiaca&lt;&gt;MONTH(K15)</formula>
    </cfRule>
  </conditionalFormatting>
  <conditionalFormatting sqref="O10">
    <cfRule type="expression" dxfId="413" priority="22">
      <formula>ČísloZobrazovanéhoMesiaca&lt;&gt;MONTH(O10)</formula>
    </cfRule>
  </conditionalFormatting>
  <conditionalFormatting sqref="R9 AB9">
    <cfRule type="expression" dxfId="412" priority="17">
      <formula>ČísloZobrazovanéhoMesiaca&lt;&gt;MONTH(R9)</formula>
    </cfRule>
  </conditionalFormatting>
  <conditionalFormatting sqref="T9">
    <cfRule type="expression" dxfId="411" priority="6">
      <formula>ČísloZobrazovanéhoMesiaca&lt;&gt;MONTH(T9)</formula>
    </cfRule>
  </conditionalFormatting>
  <conditionalFormatting sqref="T10">
    <cfRule type="expression" dxfId="410" priority="21">
      <formula>ČísloZobrazovanéhoMesiaca&lt;&gt;MONTH(T10)</formula>
    </cfRule>
  </conditionalFormatting>
  <conditionalFormatting sqref="Z7:AJ7">
    <cfRule type="expression" dxfId="409" priority="7">
      <formula>ČísloZobrazovanéhoMesiaca&lt;&gt;MONTH(Z7)</formula>
    </cfRule>
  </conditionalFormatting>
  <conditionalFormatting sqref="X13">
    <cfRule type="expression" dxfId="408" priority="87">
      <formula>ČísloZobrazovanéhoMesiaca&lt;&gt;MONTH(X13)</formula>
    </cfRule>
  </conditionalFormatting>
  <conditionalFormatting sqref="Y10">
    <cfRule type="expression" dxfId="407" priority="20">
      <formula>ČísloZobrazovanéhoMesiaca&lt;&gt;MONTH(Y10)</formula>
    </cfRule>
  </conditionalFormatting>
  <conditionalFormatting sqref="V15 Z15:AF15">
    <cfRule type="expression" dxfId="406" priority="190">
      <formula>ČísloZobrazovanéhoMesiaca&lt;&gt;MONTH(V15)</formula>
    </cfRule>
  </conditionalFormatting>
  <conditionalFormatting sqref="AB13:AJ13">
    <cfRule type="expression" dxfId="405" priority="82">
      <formula>ČísloZobrazovanéhoMesiaca&lt;&gt;MONTH(AB13)</formula>
    </cfRule>
  </conditionalFormatting>
  <conditionalFormatting sqref="AF9:AG9">
    <cfRule type="expression" dxfId="404" priority="15">
      <formula>ČísloZobrazovanéhoMesiaca&lt;&gt;MONTH(AF9)</formula>
    </cfRule>
  </conditionalFormatting>
  <conditionalFormatting sqref="AG15">
    <cfRule type="expression" dxfId="403" priority="32">
      <formula>ČísloZobrazovanéhoMesiaca&lt;&gt;MONTH(AG15)</formula>
    </cfRule>
  </conditionalFormatting>
  <conditionalFormatting sqref="AH11:AJ11">
    <cfRule type="expression" dxfId="402" priority="41">
      <formula>ČísloZobrazovanéhoMesiaca&lt;&gt;MONTH(AH11)</formula>
    </cfRule>
  </conditionalFormatting>
  <conditionalFormatting sqref="AH15:AJ15">
    <cfRule type="expression" dxfId="401" priority="81">
      <formula>ČísloZobrazovanéhoMesiaca&lt;&gt;MONTH(AH15)</formula>
    </cfRule>
  </conditionalFormatting>
  <conditionalFormatting sqref="AI9:AJ9">
    <cfRule type="expression" dxfId="400" priority="42">
      <formula>ČísloZobrazovanéhoMesiaca&lt;&gt;MONTH(AI9)</formula>
    </cfRule>
  </conditionalFormatting>
  <conditionalFormatting sqref="AJ14">
    <cfRule type="expression" dxfId="399" priority="157">
      <formula>ČísloZobrazovanéhoMesiaca&lt;&gt;MONTH(AJ14)</formula>
    </cfRule>
  </conditionalFormatting>
  <conditionalFormatting sqref="AM11">
    <cfRule type="expression" dxfId="398" priority="31">
      <formula>ČísloZobrazovanéhoMesiaca&lt;&gt;MONTH(AM11)</formula>
    </cfRule>
  </conditionalFormatting>
  <conditionalFormatting sqref="W9">
    <cfRule type="expression" dxfId="397" priority="5">
      <formula>ČísloZobrazovanéhoMesiaca&lt;&gt;MONTH(W9)</formula>
    </cfRule>
  </conditionalFormatting>
  <conditionalFormatting sqref="M9">
    <cfRule type="expression" dxfId="396" priority="4">
      <formula>ČísloZobrazovanéhoMesiaca&lt;&gt;MONTH(M9)</formula>
    </cfRule>
  </conditionalFormatting>
  <conditionalFormatting sqref="Q15:U15">
    <cfRule type="expression" dxfId="395" priority="3">
      <formula>ČísloZobrazovanéhoMesiaca&lt;&gt;MONTH(Q15)</formula>
    </cfRule>
  </conditionalFormatting>
  <conditionalFormatting sqref="W15">
    <cfRule type="expression" dxfId="394" priority="2">
      <formula>ČísloZobrazovanéhoMesiaca&lt;&gt;MONTH(W15)</formula>
    </cfRule>
  </conditionalFormatting>
  <conditionalFormatting sqref="C7">
    <cfRule type="expression" dxfId="393" priority="1">
      <formula>ČísloZobrazovanéhoMesiaca&lt;&gt;MONTH(C7)</formula>
    </cfRule>
  </conditionalFormatting>
  <printOptions horizontalCentered="1" verticalCentered="1"/>
  <pageMargins left="0.45" right="0.45" top="0.4" bottom="0.5" header="0.3" footer="0.3"/>
  <pageSetup paperSize="9" scale="7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  <pageSetUpPr fitToPage="1"/>
  </sheetPr>
  <dimension ref="A2:AN21"/>
  <sheetViews>
    <sheetView showGridLines="0" zoomScale="80" zoomScaleNormal="80" workbookViewId="0">
      <selection activeCell="AM13" sqref="AM13"/>
    </sheetView>
  </sheetViews>
  <sheetFormatPr defaultRowHeight="17.25" x14ac:dyDescent="0.3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1:40" ht="43.5" x14ac:dyDescent="0.3">
      <c r="B2" s="239" t="str">
        <f>TEXT(EOMONTH(oktober!$C$10,0)+1,"mmmm")</f>
        <v>november</v>
      </c>
      <c r="C2" s="239"/>
      <c r="D2" s="239"/>
      <c r="E2" s="239"/>
      <c r="F2" s="239"/>
      <c r="G2" s="239"/>
      <c r="H2" s="239"/>
      <c r="J2" s="239">
        <f>YEAR(EOMONTH(oktober!$C$10,0)+1)</f>
        <v>2023</v>
      </c>
      <c r="K2" s="239"/>
      <c r="L2" s="239"/>
      <c r="M2" s="239"/>
      <c r="O2" s="216" t="str">
        <f>DeňZačatia</f>
        <v>Pondelok</v>
      </c>
      <c r="P2" s="216"/>
      <c r="Q2" s="216"/>
      <c r="R2" s="216"/>
      <c r="S2" s="216"/>
    </row>
    <row r="3" spans="1:40" x14ac:dyDescent="0.3">
      <c r="B3" s="7" t="s">
        <v>0</v>
      </c>
      <c r="C3" s="7"/>
      <c r="D3" s="7"/>
      <c r="E3" s="7"/>
      <c r="F3" s="7"/>
      <c r="G3" s="7"/>
      <c r="H3" s="7"/>
      <c r="J3" s="7" t="s">
        <v>2</v>
      </c>
      <c r="K3" s="7"/>
      <c r="L3" s="7"/>
      <c r="M3" s="7"/>
      <c r="O3" s="7" t="s">
        <v>4</v>
      </c>
      <c r="P3" s="7"/>
      <c r="Q3" s="7"/>
      <c r="R3" s="7"/>
      <c r="S3" s="7"/>
    </row>
    <row r="5" spans="1:40" ht="21" customHeight="1" x14ac:dyDescent="0.3">
      <c r="B5" s="240">
        <f>INDEX(kalendár,,1)</f>
        <v>45222</v>
      </c>
      <c r="C5" s="237"/>
      <c r="D5" s="237"/>
      <c r="E5" s="237"/>
      <c r="F5" s="237"/>
      <c r="G5" s="236">
        <f>INDEX(kalendár,,2)</f>
        <v>45223</v>
      </c>
      <c r="H5" s="236"/>
      <c r="I5" s="236"/>
      <c r="J5" s="236"/>
      <c r="K5" s="236"/>
      <c r="L5" s="236">
        <f>INDEX(kalendár,,3)</f>
        <v>45224</v>
      </c>
      <c r="M5" s="236"/>
      <c r="N5" s="236"/>
      <c r="O5" s="236"/>
      <c r="P5" s="236"/>
      <c r="Q5" s="236">
        <f>INDEX(kalendár,,4)</f>
        <v>45225</v>
      </c>
      <c r="R5" s="236"/>
      <c r="S5" s="236"/>
      <c r="T5" s="236"/>
      <c r="U5" s="236"/>
      <c r="V5" s="236">
        <f>INDEX(kalendár,,5)</f>
        <v>45226</v>
      </c>
      <c r="W5" s="236"/>
      <c r="X5" s="236"/>
      <c r="Y5" s="236"/>
      <c r="Z5" s="236"/>
      <c r="AA5" s="236">
        <f>INDEX(kalendár,,6)</f>
        <v>45227</v>
      </c>
      <c r="AB5" s="236"/>
      <c r="AC5" s="236"/>
      <c r="AD5" s="236"/>
      <c r="AE5" s="236"/>
      <c r="AF5" s="237">
        <f>INDEX(kalendár,,7)</f>
        <v>45228</v>
      </c>
      <c r="AG5" s="237"/>
      <c r="AH5" s="237"/>
      <c r="AI5" s="237"/>
      <c r="AJ5" s="238"/>
    </row>
    <row r="6" spans="1:40" ht="24" customHeight="1" x14ac:dyDescent="0.3">
      <c r="B6" s="10"/>
      <c r="C6" s="11">
        <f>INDEX(kalendár,ndx+0,1)</f>
        <v>45229</v>
      </c>
      <c r="D6" s="11"/>
      <c r="E6" s="11" t="s">
        <v>153</v>
      </c>
      <c r="F6" s="9"/>
      <c r="G6" s="10"/>
      <c r="H6" s="11">
        <f>INDEX(kalendár,ndx+0,2)</f>
        <v>45230</v>
      </c>
      <c r="I6" s="11"/>
      <c r="J6" s="11" t="s">
        <v>153</v>
      </c>
      <c r="K6" s="9"/>
      <c r="L6" s="10"/>
      <c r="M6" s="11">
        <f>INDEX(kalendár,ndx+0,3)</f>
        <v>45231</v>
      </c>
      <c r="N6" s="11"/>
      <c r="O6" s="11"/>
      <c r="P6" s="9"/>
      <c r="Q6" s="10"/>
      <c r="R6" s="11">
        <f>INDEX(kalendár,ndx+0,4)</f>
        <v>45232</v>
      </c>
      <c r="S6" s="11"/>
      <c r="T6" s="11"/>
      <c r="U6" s="9"/>
      <c r="V6" s="10"/>
      <c r="W6" s="11">
        <f>INDEX(kalendár,ndx+0,5)</f>
        <v>45233</v>
      </c>
      <c r="X6" s="11"/>
      <c r="Y6" s="11"/>
      <c r="Z6" s="9"/>
      <c r="AA6" s="10"/>
      <c r="AB6" s="11">
        <f>INDEX(kalendár,ndx+0,6)</f>
        <v>45234</v>
      </c>
      <c r="AC6" s="11"/>
      <c r="AD6" s="11"/>
      <c r="AE6" s="9"/>
      <c r="AF6" s="10"/>
      <c r="AG6" s="11">
        <f>INDEX(kalendár,ndx+0,7)</f>
        <v>45235</v>
      </c>
      <c r="AH6" s="11"/>
      <c r="AI6" s="11"/>
      <c r="AJ6" s="9"/>
    </row>
    <row r="7" spans="1:40" ht="59.25" customHeight="1" x14ac:dyDescent="0.3">
      <c r="A7" t="s">
        <v>167</v>
      </c>
      <c r="B7" s="10"/>
      <c r="C7" s="220" t="s">
        <v>29</v>
      </c>
      <c r="D7" s="220"/>
      <c r="E7" s="220"/>
      <c r="F7" s="220"/>
      <c r="G7" s="220"/>
      <c r="H7" s="220"/>
      <c r="I7" s="220"/>
      <c r="J7" s="220"/>
      <c r="K7" s="77"/>
      <c r="L7" s="78"/>
      <c r="M7" s="124"/>
      <c r="N7" s="124"/>
      <c r="O7" s="167" t="s">
        <v>11</v>
      </c>
      <c r="P7" s="77"/>
      <c r="Q7" s="78"/>
      <c r="R7" s="124"/>
      <c r="S7" s="124"/>
      <c r="T7" s="124"/>
      <c r="U7" s="77"/>
      <c r="V7" s="78"/>
      <c r="W7" s="124"/>
      <c r="X7" s="124"/>
      <c r="Y7" s="124"/>
      <c r="Z7" s="77"/>
      <c r="AA7" s="78"/>
      <c r="AB7" s="79"/>
      <c r="AC7" s="79"/>
      <c r="AD7" s="79"/>
      <c r="AE7" s="77"/>
      <c r="AF7" s="78"/>
      <c r="AG7" s="124"/>
      <c r="AH7" s="79"/>
      <c r="AI7" t="s">
        <v>167</v>
      </c>
      <c r="AJ7" s="9"/>
    </row>
    <row r="8" spans="1:40" ht="24" customHeight="1" x14ac:dyDescent="0.3">
      <c r="B8" s="10"/>
      <c r="C8" s="76">
        <f>INDEX(kalendár,ndx+1,1)</f>
        <v>45236</v>
      </c>
      <c r="D8" s="76"/>
      <c r="E8" s="76"/>
      <c r="F8" s="77"/>
      <c r="G8" s="78"/>
      <c r="H8" s="76">
        <f>INDEX(kalendár,ndx+1,2)</f>
        <v>45237</v>
      </c>
      <c r="I8" s="76"/>
      <c r="J8" s="76"/>
      <c r="K8" s="77"/>
      <c r="L8" s="78"/>
      <c r="M8" s="76">
        <f>INDEX(kalendár,ndx+1,3)</f>
        <v>45238</v>
      </c>
      <c r="N8" s="76"/>
      <c r="O8" s="146"/>
      <c r="P8" s="77"/>
      <c r="Q8" s="78"/>
      <c r="R8" s="76">
        <f>INDEX(kalendár,ndx+1,4)</f>
        <v>45239</v>
      </c>
      <c r="S8" s="76"/>
      <c r="T8" s="76"/>
      <c r="U8" s="77"/>
      <c r="V8" s="78"/>
      <c r="W8" s="76">
        <f>INDEX(kalendár,ndx+1,5)</f>
        <v>45240</v>
      </c>
      <c r="X8" s="76"/>
      <c r="Y8" s="76"/>
      <c r="Z8" s="77"/>
      <c r="AA8" s="78"/>
      <c r="AB8" s="76">
        <f>INDEX(kalendár,ndx+1,6)</f>
        <v>45241</v>
      </c>
      <c r="AC8" s="76"/>
      <c r="AD8" s="76"/>
      <c r="AE8" s="77"/>
      <c r="AF8" s="78"/>
      <c r="AG8" s="76">
        <f>INDEX(kalendár,ndx+1,7)</f>
        <v>45242</v>
      </c>
      <c r="AH8" s="76"/>
      <c r="AJ8" s="9"/>
    </row>
    <row r="9" spans="1:40" ht="59.25" customHeight="1" x14ac:dyDescent="0.3">
      <c r="A9" t="s">
        <v>168</v>
      </c>
      <c r="B9" s="10"/>
      <c r="C9" s="232" t="s">
        <v>31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77"/>
      <c r="V9" s="78"/>
      <c r="W9" s="79"/>
      <c r="X9" s="79"/>
      <c r="Y9" s="79"/>
      <c r="Z9" s="77"/>
      <c r="AA9" s="78"/>
      <c r="AB9" s="79"/>
      <c r="AC9" s="79"/>
      <c r="AD9" s="79"/>
      <c r="AE9" s="77"/>
      <c r="AF9" s="78"/>
      <c r="AG9" s="193" t="s">
        <v>177</v>
      </c>
      <c r="AH9" s="304"/>
      <c r="AI9" t="s">
        <v>168</v>
      </c>
      <c r="AJ9" s="9"/>
    </row>
    <row r="10" spans="1:40" ht="24" customHeight="1" x14ac:dyDescent="0.3">
      <c r="B10" s="10"/>
      <c r="C10" s="76">
        <f>INDEX(kalendár,ndx+2,1)</f>
        <v>45243</v>
      </c>
      <c r="D10" s="76"/>
      <c r="E10" s="76"/>
      <c r="F10" s="77"/>
      <c r="G10" s="78"/>
      <c r="H10" s="76">
        <f>INDEX(kalendár,ndx+2,2)</f>
        <v>45244</v>
      </c>
      <c r="I10" s="76"/>
      <c r="J10" s="76"/>
      <c r="K10" s="77"/>
      <c r="L10" s="78"/>
      <c r="M10" s="76">
        <f>INDEX(kalendár,ndx+2,3)</f>
        <v>45245</v>
      </c>
      <c r="N10" s="76"/>
      <c r="O10" s="76" t="s">
        <v>33</v>
      </c>
      <c r="P10" s="77"/>
      <c r="Q10" s="78"/>
      <c r="R10" s="76">
        <f>INDEX(kalendár,ndx+2,4)</f>
        <v>45246</v>
      </c>
      <c r="S10" s="76"/>
      <c r="T10" s="76"/>
      <c r="U10" s="77"/>
      <c r="V10" s="78"/>
      <c r="W10" s="76">
        <f>INDEX(kalendár,ndx+2,5)</f>
        <v>45247</v>
      </c>
      <c r="X10" s="76"/>
      <c r="Y10" s="76"/>
      <c r="Z10" s="77"/>
      <c r="AA10" s="78"/>
      <c r="AB10" s="76">
        <f>INDEX(kalendár,ndx+2,6)</f>
        <v>45248</v>
      </c>
      <c r="AC10" s="76"/>
      <c r="AD10" s="76"/>
      <c r="AE10" s="77"/>
      <c r="AF10" s="78"/>
      <c r="AG10" s="76">
        <f>INDEX(kalendár,ndx+2,7)</f>
        <v>45249</v>
      </c>
      <c r="AH10" s="76"/>
      <c r="AJ10" s="9"/>
    </row>
    <row r="11" spans="1:40" ht="59.25" customHeight="1" x14ac:dyDescent="0.3">
      <c r="A11" t="s">
        <v>169</v>
      </c>
      <c r="B11" s="10"/>
      <c r="C11" s="127" t="s">
        <v>118</v>
      </c>
      <c r="D11" s="148"/>
      <c r="E11" s="145"/>
      <c r="F11" s="77"/>
      <c r="G11" s="78"/>
      <c r="H11" s="126"/>
      <c r="I11" s="126"/>
      <c r="J11" s="126"/>
      <c r="K11" s="77"/>
      <c r="L11" s="78"/>
      <c r="M11" s="149" t="s">
        <v>133</v>
      </c>
      <c r="N11" s="190"/>
      <c r="O11" s="156" t="s">
        <v>79</v>
      </c>
      <c r="P11" s="77"/>
      <c r="Q11" s="78"/>
      <c r="R11" s="90"/>
      <c r="S11" s="79"/>
      <c r="T11" s="303"/>
      <c r="U11" s="303"/>
      <c r="V11" s="78"/>
      <c r="W11" s="125"/>
      <c r="X11" s="148"/>
      <c r="Y11" s="234" t="s">
        <v>11</v>
      </c>
      <c r="Z11" s="234"/>
      <c r="AA11" s="78"/>
      <c r="AB11" s="124"/>
      <c r="AC11" s="124"/>
      <c r="AD11" s="124"/>
      <c r="AE11" s="77"/>
      <c r="AF11" s="78"/>
      <c r="AG11" s="193" t="s">
        <v>159</v>
      </c>
      <c r="AH11" s="79"/>
      <c r="AI11" t="s">
        <v>169</v>
      </c>
      <c r="AJ11" s="9"/>
      <c r="AN11" s="150"/>
    </row>
    <row r="12" spans="1:40" ht="24" customHeight="1" x14ac:dyDescent="0.3">
      <c r="B12" s="10"/>
      <c r="C12" s="76">
        <f>INDEX(kalendár,ndx+3,1)</f>
        <v>45250</v>
      </c>
      <c r="D12" s="76"/>
      <c r="E12" s="76"/>
      <c r="F12" s="77"/>
      <c r="G12" s="78"/>
      <c r="H12" s="76">
        <f>INDEX(kalendár,ndx+3,2)</f>
        <v>45251</v>
      </c>
      <c r="I12" s="233"/>
      <c r="J12" s="233"/>
      <c r="K12" s="77"/>
      <c r="L12" s="78"/>
      <c r="M12" s="76">
        <f>INDEX(kalendár,ndx+3,3)</f>
        <v>45252</v>
      </c>
      <c r="N12" s="76"/>
      <c r="O12" s="76" t="s">
        <v>33</v>
      </c>
      <c r="P12" s="77"/>
      <c r="Q12" s="78"/>
      <c r="R12" s="76">
        <f>INDEX(kalendár,ndx+3,4)</f>
        <v>45253</v>
      </c>
      <c r="S12" s="76"/>
      <c r="T12" s="76" t="s">
        <v>33</v>
      </c>
      <c r="U12" s="77"/>
      <c r="V12" s="78"/>
      <c r="W12" s="76">
        <f>INDEX(kalendár,ndx+3,5)</f>
        <v>45254</v>
      </c>
      <c r="X12" s="76"/>
      <c r="Y12" s="76" t="s">
        <v>33</v>
      </c>
      <c r="Z12" s="77"/>
      <c r="AA12" s="78"/>
      <c r="AB12" s="76">
        <f>INDEX(kalendár,ndx+3,6)</f>
        <v>45255</v>
      </c>
      <c r="AC12" s="76"/>
      <c r="AD12" s="76"/>
      <c r="AE12" s="77"/>
      <c r="AF12" s="78"/>
      <c r="AG12" s="76">
        <f>INDEX(kalendár,ndx+3,7)</f>
        <v>45256</v>
      </c>
      <c r="AH12" s="76"/>
      <c r="AJ12" s="9"/>
    </row>
    <row r="13" spans="1:40" ht="59.25" customHeight="1" x14ac:dyDescent="0.3">
      <c r="A13" t="s">
        <v>30</v>
      </c>
      <c r="B13" s="10"/>
      <c r="C13" s="235" t="s">
        <v>155</v>
      </c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77"/>
      <c r="AA13" s="78"/>
      <c r="AB13" s="79"/>
      <c r="AC13" s="79"/>
      <c r="AD13" s="79"/>
      <c r="AE13" s="77"/>
      <c r="AF13" s="78"/>
      <c r="AG13" s="79"/>
      <c r="AH13" s="79"/>
      <c r="AI13" t="s">
        <v>30</v>
      </c>
      <c r="AJ13" s="9"/>
    </row>
    <row r="14" spans="1:40" ht="24" customHeight="1" x14ac:dyDescent="0.3">
      <c r="B14" s="10"/>
      <c r="C14" s="76">
        <f>INDEX(kalendár,ndx+4,1)</f>
        <v>45257</v>
      </c>
      <c r="D14" s="76"/>
      <c r="E14" s="107" t="s">
        <v>103</v>
      </c>
      <c r="F14" s="77"/>
      <c r="G14" s="78"/>
      <c r="H14" s="76">
        <f>INDEX(kalendár,ndx+4,2)</f>
        <v>45258</v>
      </c>
      <c r="I14" s="76"/>
      <c r="J14" s="107" t="s">
        <v>103</v>
      </c>
      <c r="K14" s="77"/>
      <c r="L14" s="78"/>
      <c r="M14" s="76">
        <f>INDEX(kalendár,ndx+4,3)</f>
        <v>45259</v>
      </c>
      <c r="N14" s="76"/>
      <c r="O14" s="107" t="s">
        <v>103</v>
      </c>
      <c r="P14" s="77"/>
      <c r="Q14" s="78"/>
      <c r="R14" s="76">
        <f>INDEX(kalendár,ndx+4,4)</f>
        <v>45260</v>
      </c>
      <c r="S14" s="76"/>
      <c r="T14" s="175"/>
      <c r="U14" s="77"/>
      <c r="V14" s="78"/>
      <c r="W14" s="76">
        <f>INDEX(kalendár,ndx+4,5)</f>
        <v>45261</v>
      </c>
      <c r="X14" s="76"/>
      <c r="Y14" s="76"/>
      <c r="Z14" s="77"/>
      <c r="AA14" s="78"/>
      <c r="AB14" s="76">
        <f>INDEX(kalendár,ndx+4,6)</f>
        <v>45262</v>
      </c>
      <c r="AC14" s="76"/>
      <c r="AD14" s="76"/>
      <c r="AE14" s="77"/>
      <c r="AF14" s="78"/>
      <c r="AG14" s="76">
        <f>INDEX(kalendár,ndx+4,7)</f>
        <v>45263</v>
      </c>
      <c r="AH14" s="76"/>
      <c r="AJ14" s="9"/>
    </row>
    <row r="15" spans="1:40" ht="59.25" customHeight="1" x14ac:dyDescent="0.3">
      <c r="A15" t="s">
        <v>38</v>
      </c>
      <c r="B15" s="10"/>
      <c r="C15" s="230" t="s">
        <v>102</v>
      </c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77"/>
      <c r="AA15" s="78"/>
      <c r="AB15" s="79"/>
      <c r="AC15" s="79"/>
      <c r="AD15" s="79"/>
      <c r="AE15" s="77"/>
      <c r="AF15" s="78"/>
      <c r="AG15" s="79"/>
      <c r="AH15" s="79"/>
      <c r="AI15" t="s">
        <v>38</v>
      </c>
      <c r="AJ15" s="9"/>
    </row>
    <row r="16" spans="1:40" ht="24" customHeight="1" x14ac:dyDescent="0.3">
      <c r="B16" s="10"/>
      <c r="C16" s="29" t="s">
        <v>1</v>
      </c>
      <c r="D16" s="30"/>
      <c r="H16" s="22"/>
      <c r="I16" s="22"/>
      <c r="J16" s="22"/>
      <c r="M16" s="22"/>
      <c r="N16" s="22"/>
      <c r="O16" s="22"/>
      <c r="R16" s="22"/>
      <c r="S16" s="22"/>
      <c r="T16" s="22"/>
      <c r="W16" s="22"/>
      <c r="X16" s="22"/>
      <c r="Y16" s="22"/>
      <c r="AB16" s="22"/>
      <c r="AC16" s="22"/>
      <c r="AD16" s="22"/>
      <c r="AG16" s="22"/>
      <c r="AH16" s="22"/>
      <c r="AI16" s="22"/>
      <c r="AJ16" s="24"/>
    </row>
    <row r="17" spans="2:36" ht="59.25" customHeight="1" x14ac:dyDescent="0.3">
      <c r="B17" s="10"/>
      <c r="C17" t="s">
        <v>174</v>
      </c>
      <c r="AJ17" s="24"/>
    </row>
    <row r="18" spans="2:36" ht="21.75" customHeight="1" x14ac:dyDescent="0.3">
      <c r="B18" s="23"/>
      <c r="C18" t="s">
        <v>175</v>
      </c>
      <c r="AJ18" s="24"/>
    </row>
    <row r="19" spans="2:36" ht="21.75" customHeight="1" x14ac:dyDescent="0.3">
      <c r="B19" s="25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8"/>
    </row>
    <row r="20" spans="2:36" ht="21.75" customHeight="1" x14ac:dyDescent="0.3">
      <c r="B20" s="25"/>
    </row>
    <row r="21" spans="2:36" ht="21.75" customHeight="1" x14ac:dyDescent="0.3">
      <c r="B21" s="26"/>
    </row>
  </sheetData>
  <dataConsolidate link="1"/>
  <mergeCells count="17"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  <mergeCell ref="C15:Y15"/>
    <mergeCell ref="C9:T9"/>
    <mergeCell ref="I12:J12"/>
    <mergeCell ref="T11:U11"/>
    <mergeCell ref="C13:Y13"/>
    <mergeCell ref="C7:J7"/>
    <mergeCell ref="Y11:Z11"/>
  </mergeCells>
  <conditionalFormatting sqref="C9 S11">
    <cfRule type="expression" dxfId="392" priority="127">
      <formula>ČísloZobrazovanéhoMesiaca&lt;&gt;MONTH(C9)</formula>
    </cfRule>
  </conditionalFormatting>
  <conditionalFormatting sqref="C15">
    <cfRule type="expression" dxfId="391" priority="124">
      <formula>ČísloZobrazovanéhoMesiaca&lt;&gt;MONTH(C15)</formula>
    </cfRule>
  </conditionalFormatting>
  <conditionalFormatting sqref="B7 K7:M7">
    <cfRule type="expression" dxfId="390" priority="19">
      <formula>ČísloZobrazovanéhoMesiaca&lt;&gt;MONTH(B7)</formula>
    </cfRule>
  </conditionalFormatting>
  <conditionalFormatting sqref="B6:P6">
    <cfRule type="expression" dxfId="389" priority="85">
      <formula>ČísloZobrazovanéhoMesiaca&lt;&gt;MONTH(B6)</formula>
    </cfRule>
  </conditionalFormatting>
  <conditionalFormatting sqref="B8:P8">
    <cfRule type="expression" dxfId="388" priority="71">
      <formula>ČísloZobrazovanéhoMesiaca&lt;&gt;MONTH(B8)</formula>
    </cfRule>
  </conditionalFormatting>
  <conditionalFormatting sqref="B5:AF5">
    <cfRule type="expression" dxfId="387" priority="80">
      <formula>(WEEKDAY(B5)=1)+(WEEKDAY(B5)=7)</formula>
    </cfRule>
  </conditionalFormatting>
  <conditionalFormatting sqref="C14:AH14">
    <cfRule type="expression" dxfId="386" priority="29">
      <formula>ČísloZobrazovanéhoMesiaca&lt;&gt;MONTH(C14)</formula>
    </cfRule>
  </conditionalFormatting>
  <conditionalFormatting sqref="F11:H11">
    <cfRule type="expression" dxfId="385" priority="120">
      <formula>ČísloZobrazovanéhoMesiaca&lt;&gt;MONTH(F11)</formula>
    </cfRule>
  </conditionalFormatting>
  <conditionalFormatting sqref="K11:L11">
    <cfRule type="expression" dxfId="384" priority="18">
      <formula>ČísloZobrazovanéhoMesiaca&lt;&gt;MONTH(K11)</formula>
    </cfRule>
  </conditionalFormatting>
  <conditionalFormatting sqref="O11:Q11">
    <cfRule type="expression" dxfId="383" priority="17">
      <formula>ČísloZobrazovanéhoMesiaca&lt;&gt;MONTH(O11)</formula>
    </cfRule>
  </conditionalFormatting>
  <conditionalFormatting sqref="P7">
    <cfRule type="expression" dxfId="382" priority="116">
      <formula>ČísloZobrazovanéhoMesiaca&lt;&gt;MONTH(P7)</formula>
    </cfRule>
  </conditionalFormatting>
  <conditionalFormatting sqref="Q6:R8">
    <cfRule type="expression" dxfId="381" priority="33">
      <formula>ČísloZobrazovanéhoMesiaca&lt;&gt;MONTH(Q6)</formula>
    </cfRule>
  </conditionalFormatting>
  <conditionalFormatting sqref="S6:U6 U7">
    <cfRule type="expression" dxfId="380" priority="110">
      <formula>ČísloZobrazovanéhoMesiaca&lt;&gt;MONTH(S6)</formula>
    </cfRule>
  </conditionalFormatting>
  <conditionalFormatting sqref="S8:U8">
    <cfRule type="expression" dxfId="379" priority="76">
      <formula>ČísloZobrazovanéhoMesiaca&lt;&gt;MONTH(S8)</formula>
    </cfRule>
  </conditionalFormatting>
  <conditionalFormatting sqref="U9:AF9 AJ9">
    <cfRule type="expression" dxfId="378" priority="91">
      <formula>ČísloZobrazovanéhoMesiaca&lt;&gt;MONTH(U9)</formula>
    </cfRule>
  </conditionalFormatting>
  <conditionalFormatting sqref="V6:V8">
    <cfRule type="expression" dxfId="377" priority="75">
      <formula>ČísloZobrazovanéhoMesiaca&lt;&gt;MONTH(V6)</formula>
    </cfRule>
  </conditionalFormatting>
  <conditionalFormatting sqref="V11:W11">
    <cfRule type="expression" dxfId="376" priority="28">
      <formula>ČísloZobrazovanéhoMesiaca&lt;&gt;MONTH(V11)</formula>
    </cfRule>
  </conditionalFormatting>
  <conditionalFormatting sqref="W7">
    <cfRule type="expression" dxfId="375" priority="27">
      <formula>ČísloZobrazovanéhoMesiaca&lt;&gt;MONTH(W7)</formula>
    </cfRule>
  </conditionalFormatting>
  <conditionalFormatting sqref="W6:AE6">
    <cfRule type="expression" dxfId="374" priority="82">
      <formula>ČísloZobrazovanéhoMesiaca&lt;&gt;MONTH(W6)</formula>
    </cfRule>
  </conditionalFormatting>
  <conditionalFormatting sqref="W8:AE8">
    <cfRule type="expression" dxfId="373" priority="68">
      <formula>ČísloZobrazovanéhoMesiaca&lt;&gt;MONTH(W8)</formula>
    </cfRule>
  </conditionalFormatting>
  <conditionalFormatting sqref="AA11">
    <cfRule type="expression" dxfId="372" priority="96">
      <formula>ČísloZobrazovanéhoMesiaca&lt;&gt;MONTH(AA11)</formula>
    </cfRule>
  </conditionalFormatting>
  <conditionalFormatting sqref="Z7:AE7">
    <cfRule type="expression" dxfId="371" priority="98">
      <formula>ČísloZobrazovanéhoMesiaca&lt;&gt;MONTH(Z7)</formula>
    </cfRule>
  </conditionalFormatting>
  <conditionalFormatting sqref="Z13:AH13 AJ13">
    <cfRule type="expression" dxfId="370" priority="89">
      <formula>ČísloZobrazovanéhoMesiaca&lt;&gt;MONTH(Z13)</formula>
    </cfRule>
  </conditionalFormatting>
  <conditionalFormatting sqref="Z15:AH15 AJ15">
    <cfRule type="expression" dxfId="369" priority="88">
      <formula>ČísloZobrazovanéhoMesiaca&lt;&gt;MONTH(Z15)</formula>
    </cfRule>
  </conditionalFormatting>
  <conditionalFormatting sqref="AB11">
    <cfRule type="expression" dxfId="368" priority="32">
      <formula>ČísloZobrazovanéhoMesiaca&lt;&gt;MONTH(AB11)</formula>
    </cfRule>
  </conditionalFormatting>
  <conditionalFormatting sqref="AE11:AF11 AH11 AJ11">
    <cfRule type="expression" dxfId="367" priority="90">
      <formula>ČísloZobrazovanéhoMesiaca&lt;&gt;MONTH(AE11)</formula>
    </cfRule>
  </conditionalFormatting>
  <conditionalFormatting sqref="AF6:AF8">
    <cfRule type="expression" dxfId="366" priority="73">
      <formula>ČísloZobrazovanéhoMesiaca&lt;&gt;MONTH(AF6)</formula>
    </cfRule>
  </conditionalFormatting>
  <conditionalFormatting sqref="AG11">
    <cfRule type="expression" dxfId="365" priority="26">
      <formula>ČísloZobrazovanéhoMesiaca&lt;&gt;MONTH(AG11)</formula>
    </cfRule>
  </conditionalFormatting>
  <conditionalFormatting sqref="AG7:AH7">
    <cfRule type="expression" dxfId="364" priority="25">
      <formula>ČísloZobrazovanéhoMesiaca&lt;&gt;MONTH(AG7)</formula>
    </cfRule>
  </conditionalFormatting>
  <conditionalFormatting sqref="AG6:AJ6">
    <cfRule type="expression" dxfId="363" priority="81">
      <formula>ČísloZobrazovanéhoMesiaca&lt;&gt;MONTH(AG6)</formula>
    </cfRule>
  </conditionalFormatting>
  <conditionalFormatting sqref="AG8:AH8 AJ8">
    <cfRule type="expression" dxfId="362" priority="67">
      <formula>ČísloZobrazovanéhoMesiaca&lt;&gt;MONTH(AG8)</formula>
    </cfRule>
  </conditionalFormatting>
  <conditionalFormatting sqref="AJ7">
    <cfRule type="expression" dxfId="361" priority="92">
      <formula>ČísloZobrazovanéhoMesiaca&lt;&gt;MONTH(AJ7)</formula>
    </cfRule>
  </conditionalFormatting>
  <conditionalFormatting sqref="AJ14">
    <cfRule type="expression" dxfId="360" priority="60">
      <formula>ČísloZobrazovanéhoMesiaca&lt;&gt;MONTH(AJ14)</formula>
    </cfRule>
  </conditionalFormatting>
  <conditionalFormatting sqref="AN11">
    <cfRule type="expression" dxfId="359" priority="24">
      <formula>ČísloZobrazovanéhoMesiaca&lt;&gt;MONTH(AN11)</formula>
    </cfRule>
  </conditionalFormatting>
  <conditionalFormatting sqref="O7">
    <cfRule type="expression" dxfId="358" priority="16">
      <formula>ČísloZobrazovanéhoMesiaca&lt;&gt;MONTH(O7)</formula>
    </cfRule>
  </conditionalFormatting>
  <conditionalFormatting sqref="C11">
    <cfRule type="expression" dxfId="357" priority="15">
      <formula>ČísloZobrazovanéhoMesiaca&lt;&gt;MONTH(C11)</formula>
    </cfRule>
  </conditionalFormatting>
  <conditionalFormatting sqref="AG9">
    <cfRule type="expression" dxfId="356" priority="13">
      <formula>ČísloZobrazovanéhoMesiaca&lt;&gt;MONTH(AG9)</formula>
    </cfRule>
  </conditionalFormatting>
  <conditionalFormatting sqref="B10">
    <cfRule type="expression" dxfId="355" priority="10">
      <formula>ČísloZobrazovanéhoMesiaca&lt;&gt;MONTH(B10)</formula>
    </cfRule>
  </conditionalFormatting>
  <conditionalFormatting sqref="B9">
    <cfRule type="expression" dxfId="354" priority="12">
      <formula>ČísloZobrazovanéhoMesiaca&lt;&gt;MONTH(B9)</formula>
    </cfRule>
  </conditionalFormatting>
  <conditionalFormatting sqref="B11">
    <cfRule type="expression" dxfId="353" priority="11">
      <formula>ČísloZobrazovanéhoMesiaca&lt;&gt;MONTH(B11)</formula>
    </cfRule>
  </conditionalFormatting>
  <conditionalFormatting sqref="B13">
    <cfRule type="expression" dxfId="352" priority="7">
      <formula>ČísloZobrazovanéhoMesiaca&lt;&gt;MONTH(B13)</formula>
    </cfRule>
  </conditionalFormatting>
  <conditionalFormatting sqref="B12">
    <cfRule type="expression" dxfId="351" priority="9">
      <formula>ČísloZobrazovanéhoMesiaca&lt;&gt;MONTH(B12)</formula>
    </cfRule>
  </conditionalFormatting>
  <conditionalFormatting sqref="B14">
    <cfRule type="expression" dxfId="350" priority="8">
      <formula>ČísloZobrazovanéhoMesiaca&lt;&gt;MONTH(B14)</formula>
    </cfRule>
  </conditionalFormatting>
  <conditionalFormatting sqref="B16">
    <cfRule type="expression" dxfId="349" priority="1">
      <formula>ČísloZobrazovanéhoMesiaca&lt;&gt;MONTH(B16)</formula>
    </cfRule>
  </conditionalFormatting>
  <conditionalFormatting sqref="B15">
    <cfRule type="expression" dxfId="348" priority="3">
      <formula>ČísloZobrazovanéhoMesiaca&lt;&gt;MONTH(B15)</formula>
    </cfRule>
  </conditionalFormatting>
  <conditionalFormatting sqref="B17">
    <cfRule type="expression" dxfId="347" priority="2">
      <formula>ČísloZobrazovanéhoMesiaca&lt;&gt;MONTH(B17)</formula>
    </cfRule>
  </conditionalFormatting>
  <printOptions horizontalCentered="1" verticalCentered="1"/>
  <pageMargins left="0.45" right="0.45" top="0.4" bottom="0.5" header="0.3" footer="0.3"/>
  <pageSetup paperSize="9" scale="7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  <pageSetUpPr fitToPage="1"/>
  </sheetPr>
  <dimension ref="A2:AJ21"/>
  <sheetViews>
    <sheetView showGridLines="0" zoomScale="70" zoomScaleNormal="70" workbookViewId="0">
      <selection activeCell="AP18" sqref="AP18"/>
    </sheetView>
  </sheetViews>
  <sheetFormatPr defaultRowHeight="17.25" x14ac:dyDescent="0.3"/>
  <cols>
    <col min="1" max="1" width="5.3320312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1:36" ht="43.5" x14ac:dyDescent="0.3">
      <c r="B2" s="245" t="str">
        <f>TEXT(EOMONTH(november!$C$10,0)+1,"mmmm")</f>
        <v>december</v>
      </c>
      <c r="C2" s="245"/>
      <c r="D2" s="245"/>
      <c r="E2" s="245"/>
      <c r="F2" s="245"/>
      <c r="G2" s="245"/>
      <c r="H2" s="245"/>
      <c r="J2" s="245">
        <v>2023</v>
      </c>
      <c r="K2" s="245"/>
      <c r="L2" s="245"/>
      <c r="M2" s="245"/>
      <c r="O2" s="239" t="str">
        <f>DeňZačatia</f>
        <v>Pondelok</v>
      </c>
      <c r="P2" s="239"/>
      <c r="Q2" s="239"/>
      <c r="R2" s="239"/>
      <c r="S2" s="239"/>
    </row>
    <row r="3" spans="1:36" x14ac:dyDescent="0.3">
      <c r="B3" s="7" t="s">
        <v>0</v>
      </c>
      <c r="C3" s="7"/>
      <c r="D3" s="7"/>
      <c r="E3" s="7"/>
      <c r="F3" s="7"/>
      <c r="G3" s="7"/>
      <c r="H3" s="7"/>
      <c r="J3" s="7" t="s">
        <v>2</v>
      </c>
      <c r="K3" s="7"/>
      <c r="L3" s="7"/>
      <c r="M3" s="7"/>
      <c r="O3" s="7" t="s">
        <v>4</v>
      </c>
      <c r="P3" s="7"/>
      <c r="Q3" s="7"/>
      <c r="R3" s="7"/>
      <c r="S3" s="7"/>
    </row>
    <row r="5" spans="1:36" ht="21" customHeight="1" x14ac:dyDescent="0.3">
      <c r="B5" s="246">
        <f>INDEX(kalendár,,1)</f>
        <v>45250</v>
      </c>
      <c r="C5" s="247"/>
      <c r="D5" s="247"/>
      <c r="E5" s="247"/>
      <c r="F5" s="247"/>
      <c r="G5" s="248">
        <f>INDEX(kalendár,,2)</f>
        <v>45251</v>
      </c>
      <c r="H5" s="248"/>
      <c r="I5" s="248"/>
      <c r="J5" s="248"/>
      <c r="K5" s="248"/>
      <c r="L5" s="248">
        <f>INDEX(kalendár,,3)</f>
        <v>45252</v>
      </c>
      <c r="M5" s="248"/>
      <c r="N5" s="248"/>
      <c r="O5" s="248"/>
      <c r="P5" s="248"/>
      <c r="Q5" s="248">
        <f>INDEX(kalendár,,4)</f>
        <v>45253</v>
      </c>
      <c r="R5" s="248"/>
      <c r="S5" s="248"/>
      <c r="T5" s="248"/>
      <c r="U5" s="248"/>
      <c r="V5" s="248">
        <f>INDEX(kalendár,,5)</f>
        <v>45254</v>
      </c>
      <c r="W5" s="248"/>
      <c r="X5" s="248"/>
      <c r="Y5" s="248"/>
      <c r="Z5" s="248"/>
      <c r="AA5" s="248">
        <f>INDEX(kalendár,,6)</f>
        <v>45255</v>
      </c>
      <c r="AB5" s="248"/>
      <c r="AC5" s="248"/>
      <c r="AD5" s="248"/>
      <c r="AE5" s="248"/>
      <c r="AF5" s="247">
        <f>INDEX(kalendár,,7)</f>
        <v>45256</v>
      </c>
      <c r="AG5" s="247"/>
      <c r="AH5" s="247"/>
      <c r="AI5" s="247"/>
      <c r="AJ5" s="249"/>
    </row>
    <row r="6" spans="1:36" ht="24" customHeight="1" x14ac:dyDescent="0.3">
      <c r="B6" s="10"/>
      <c r="C6" s="80">
        <f>INDEX(kalendár,ndx+0,1)</f>
        <v>45257</v>
      </c>
      <c r="D6" s="80"/>
      <c r="E6" s="80"/>
      <c r="F6" s="81"/>
      <c r="G6" s="82"/>
      <c r="H6" s="80">
        <f>INDEX(kalendár,ndx+0,2)</f>
        <v>45258</v>
      </c>
      <c r="I6" s="80"/>
      <c r="J6" s="80"/>
      <c r="K6" s="81"/>
      <c r="L6" s="82"/>
      <c r="M6" s="80">
        <f>INDEX(kalendár,ndx+0,3)</f>
        <v>45259</v>
      </c>
      <c r="N6" s="80"/>
      <c r="O6" s="80"/>
      <c r="P6" s="81"/>
      <c r="Q6" s="82"/>
      <c r="R6" s="80">
        <f>INDEX(kalendár,ndx+0,4)</f>
        <v>45260</v>
      </c>
      <c r="S6" s="80"/>
      <c r="T6" s="80"/>
      <c r="U6" s="81"/>
      <c r="V6" s="82"/>
      <c r="W6" s="80">
        <f>INDEX(kalendár,ndx+0,5)</f>
        <v>45261</v>
      </c>
      <c r="X6" s="80"/>
      <c r="Y6" s="80"/>
      <c r="Z6" s="81"/>
      <c r="AA6" s="82"/>
      <c r="AB6" s="80">
        <f>INDEX(kalendár,ndx+0,6)</f>
        <v>45262</v>
      </c>
      <c r="AC6" s="80"/>
      <c r="AD6" s="80"/>
      <c r="AE6" s="81"/>
      <c r="AF6" s="82"/>
      <c r="AG6" s="80">
        <f>INDEX(kalendár,ndx+0,7)</f>
        <v>45263</v>
      </c>
      <c r="AH6" s="80"/>
      <c r="AI6" s="80"/>
      <c r="AJ6" s="9"/>
    </row>
    <row r="7" spans="1:36" ht="59.25" customHeight="1" x14ac:dyDescent="0.3">
      <c r="A7" t="s">
        <v>38</v>
      </c>
      <c r="B7" s="10"/>
      <c r="C7" s="242" t="s">
        <v>104</v>
      </c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168"/>
      <c r="Y7" s="186" t="s">
        <v>115</v>
      </c>
      <c r="Z7" s="81"/>
      <c r="AA7" s="82"/>
      <c r="AB7" s="83"/>
      <c r="AC7" s="83"/>
      <c r="AD7" s="83"/>
      <c r="AE7" s="81"/>
      <c r="AF7" s="82"/>
      <c r="AG7" s="83"/>
      <c r="AH7" s="83"/>
      <c r="AI7" s="102" t="s">
        <v>38</v>
      </c>
      <c r="AJ7" s="9"/>
    </row>
    <row r="8" spans="1:36" ht="24" customHeight="1" x14ac:dyDescent="0.3">
      <c r="B8" s="10"/>
      <c r="C8" s="80">
        <f>INDEX(kalendár,ndx+1,1)</f>
        <v>45264</v>
      </c>
      <c r="D8" s="80"/>
      <c r="E8" s="80"/>
      <c r="F8" s="81"/>
      <c r="G8" s="82"/>
      <c r="H8" s="80">
        <f>INDEX(kalendár,ndx+1,2)</f>
        <v>45265</v>
      </c>
      <c r="I8" s="80"/>
      <c r="J8" s="80"/>
      <c r="K8" s="81"/>
      <c r="L8" s="82"/>
      <c r="M8" s="80">
        <f>INDEX(kalendár,ndx+1,3)</f>
        <v>45266</v>
      </c>
      <c r="N8" s="80"/>
      <c r="O8" s="80" t="s">
        <v>33</v>
      </c>
      <c r="P8" s="81"/>
      <c r="Q8" s="82"/>
      <c r="R8" s="80">
        <f>INDEX(kalendár,ndx+1,4)</f>
        <v>45267</v>
      </c>
      <c r="S8" s="80"/>
      <c r="T8" s="114"/>
      <c r="U8" s="81"/>
      <c r="V8" s="82"/>
      <c r="W8" s="80">
        <f>INDEX(kalendár,ndx+1,5)</f>
        <v>45268</v>
      </c>
      <c r="X8" s="80"/>
      <c r="Y8" s="80"/>
      <c r="Z8" s="81"/>
      <c r="AA8" s="82"/>
      <c r="AB8" s="80">
        <f>INDEX(kalendár,ndx+1,6)</f>
        <v>45269</v>
      </c>
      <c r="AC8" s="80"/>
      <c r="AD8" s="80"/>
      <c r="AE8" s="81"/>
      <c r="AF8" s="82"/>
      <c r="AG8" s="80">
        <f>INDEX(kalendár,ndx+1,7)</f>
        <v>45270</v>
      </c>
      <c r="AH8" s="80"/>
      <c r="AI8" s="102"/>
      <c r="AJ8" s="9"/>
    </row>
    <row r="9" spans="1:36" ht="59.25" customHeight="1" x14ac:dyDescent="0.3">
      <c r="A9" t="s">
        <v>39</v>
      </c>
      <c r="B9" s="10"/>
      <c r="C9" s="154"/>
      <c r="D9" s="103"/>
      <c r="E9" s="176"/>
      <c r="F9" s="168"/>
      <c r="G9" s="82"/>
      <c r="H9" s="109"/>
      <c r="I9" s="103"/>
      <c r="J9" s="176"/>
      <c r="K9" s="168"/>
      <c r="L9" s="82"/>
      <c r="M9" s="183" t="s">
        <v>35</v>
      </c>
      <c r="N9" s="83"/>
      <c r="O9" s="116" t="s">
        <v>119</v>
      </c>
      <c r="P9" s="168"/>
      <c r="Q9" s="82"/>
      <c r="R9" s="154"/>
      <c r="S9" s="154"/>
      <c r="T9" s="154"/>
      <c r="U9" s="81"/>
      <c r="V9" s="82"/>
      <c r="W9" s="109" t="s">
        <v>36</v>
      </c>
      <c r="X9" s="103"/>
      <c r="Y9" s="176" t="s">
        <v>120</v>
      </c>
      <c r="Z9" s="81"/>
      <c r="AA9" s="82"/>
      <c r="AB9" s="83"/>
      <c r="AC9" s="83"/>
      <c r="AD9" s="83"/>
      <c r="AE9" s="81"/>
      <c r="AF9" s="82"/>
      <c r="AG9" s="83"/>
      <c r="AH9" s="83"/>
      <c r="AI9" s="102" t="s">
        <v>39</v>
      </c>
      <c r="AJ9" s="9"/>
    </row>
    <row r="10" spans="1:36" ht="24" customHeight="1" x14ac:dyDescent="0.3">
      <c r="B10" s="10"/>
      <c r="C10" s="80">
        <f>INDEX(kalendár,ndx+2,1)</f>
        <v>45271</v>
      </c>
      <c r="D10" s="80"/>
      <c r="E10" s="80"/>
      <c r="F10" s="81"/>
      <c r="G10" s="82"/>
      <c r="H10" s="80">
        <f>INDEX(kalendár,ndx+2,2)</f>
        <v>45272</v>
      </c>
      <c r="I10" s="80"/>
      <c r="J10" s="80" t="s">
        <v>33</v>
      </c>
      <c r="K10" s="81"/>
      <c r="L10" s="82"/>
      <c r="M10" s="80">
        <f>INDEX(kalendár,ndx+2,3)</f>
        <v>45273</v>
      </c>
      <c r="N10" s="80"/>
      <c r="O10" s="80" t="s">
        <v>16</v>
      </c>
      <c r="P10" s="81"/>
      <c r="Q10" s="82"/>
      <c r="R10" s="80">
        <f>INDEX(kalendár,ndx+2,4)</f>
        <v>45274</v>
      </c>
      <c r="S10" s="80"/>
      <c r="T10" s="80"/>
      <c r="U10" s="81"/>
      <c r="V10" s="82"/>
      <c r="W10" s="80">
        <f>INDEX(kalendár,ndx+2,5)</f>
        <v>45275</v>
      </c>
      <c r="X10" s="80"/>
      <c r="Y10" s="80"/>
      <c r="Z10" s="81"/>
      <c r="AA10" s="82"/>
      <c r="AB10" s="80">
        <f>INDEX(kalendár,ndx+2,6)</f>
        <v>45276</v>
      </c>
      <c r="AC10" s="80"/>
      <c r="AD10" s="80"/>
      <c r="AE10" s="81"/>
      <c r="AF10" s="82"/>
      <c r="AG10" s="80">
        <f>INDEX(kalendár,ndx+2,7)</f>
        <v>45277</v>
      </c>
      <c r="AH10" s="80"/>
      <c r="AI10" s="102"/>
      <c r="AJ10" s="9"/>
    </row>
    <row r="11" spans="1:36" ht="59.25" customHeight="1" x14ac:dyDescent="0.3">
      <c r="A11" t="s">
        <v>40</v>
      </c>
      <c r="B11" s="10"/>
      <c r="C11" s="109"/>
      <c r="D11" s="103"/>
      <c r="E11" s="176"/>
      <c r="F11" s="81"/>
      <c r="G11" s="82"/>
      <c r="H11" s="94" t="s">
        <v>36</v>
      </c>
      <c r="I11" s="83"/>
      <c r="J11" s="116" t="s">
        <v>120</v>
      </c>
      <c r="K11" s="81"/>
      <c r="L11" s="82"/>
      <c r="M11" s="83"/>
      <c r="N11" s="83"/>
      <c r="O11" s="83"/>
      <c r="P11" s="81"/>
      <c r="Q11" s="82"/>
      <c r="R11" s="109"/>
      <c r="S11" s="83"/>
      <c r="T11" s="117"/>
      <c r="U11" s="81"/>
      <c r="V11" s="82"/>
      <c r="W11" s="126"/>
      <c r="X11" s="126"/>
      <c r="Y11" s="126"/>
      <c r="Z11" s="81"/>
      <c r="AA11" s="82"/>
      <c r="AB11" s="83"/>
      <c r="AC11" s="83"/>
      <c r="AD11" s="83"/>
      <c r="AE11" s="81"/>
      <c r="AF11" s="82"/>
      <c r="AG11" s="83"/>
      <c r="AH11" s="83"/>
      <c r="AI11" s="102" t="s">
        <v>40</v>
      </c>
      <c r="AJ11" s="9"/>
    </row>
    <row r="12" spans="1:36" ht="24" customHeight="1" x14ac:dyDescent="0.3">
      <c r="B12" s="10"/>
      <c r="C12" s="80">
        <f>INDEX(kalendár,ndx+3,1)</f>
        <v>45278</v>
      </c>
      <c r="D12" s="80"/>
      <c r="E12" s="80" t="s">
        <v>33</v>
      </c>
      <c r="F12" s="81"/>
      <c r="G12" s="82"/>
      <c r="H12" s="80">
        <f>INDEX(kalendár,ndx+3,2)</f>
        <v>45279</v>
      </c>
      <c r="I12" s="80"/>
      <c r="J12" s="80" t="s">
        <v>33</v>
      </c>
      <c r="K12" s="81"/>
      <c r="L12" s="82"/>
      <c r="M12" s="80">
        <f>INDEX(kalendár,ndx+3,3)</f>
        <v>45280</v>
      </c>
      <c r="N12" s="80"/>
      <c r="O12" s="80" t="s">
        <v>33</v>
      </c>
      <c r="P12" s="81"/>
      <c r="Q12" s="82"/>
      <c r="R12" s="80">
        <f>INDEX(kalendár,ndx+3,4)</f>
        <v>45281</v>
      </c>
      <c r="S12" s="80"/>
      <c r="T12" s="80"/>
      <c r="U12" s="81"/>
      <c r="V12" s="82"/>
      <c r="W12" s="80">
        <f>INDEX(kalendár,ndx+3,5)</f>
        <v>45282</v>
      </c>
      <c r="X12" s="80"/>
      <c r="Y12" s="80" t="s">
        <v>33</v>
      </c>
      <c r="Z12" s="81"/>
      <c r="AA12" s="82"/>
      <c r="AB12" s="80">
        <f>INDEX(kalendár,ndx+3,6)</f>
        <v>45283</v>
      </c>
      <c r="AC12" s="80"/>
      <c r="AD12" s="80"/>
      <c r="AE12" s="81"/>
      <c r="AF12" s="82"/>
      <c r="AG12" s="80">
        <f>INDEX(kalendár,ndx+3,7)</f>
        <v>45284</v>
      </c>
      <c r="AH12" s="80"/>
      <c r="AI12" s="102"/>
      <c r="AJ12" s="9"/>
    </row>
    <row r="13" spans="1:36" ht="59.25" customHeight="1" x14ac:dyDescent="0.3">
      <c r="A13" t="s">
        <v>41</v>
      </c>
      <c r="B13" s="10"/>
      <c r="C13" s="305" t="s">
        <v>178</v>
      </c>
      <c r="D13" s="305"/>
      <c r="E13" s="305"/>
      <c r="F13" s="81"/>
      <c r="G13" s="82"/>
      <c r="H13" s="244" t="s">
        <v>142</v>
      </c>
      <c r="I13" s="244"/>
      <c r="J13" s="244"/>
      <c r="K13" s="81"/>
      <c r="L13" s="82"/>
      <c r="M13" s="244" t="s">
        <v>141</v>
      </c>
      <c r="N13" s="244"/>
      <c r="O13" s="244"/>
      <c r="P13" s="105"/>
      <c r="Q13" s="82"/>
      <c r="R13" s="101"/>
      <c r="S13" s="101"/>
      <c r="T13" s="101"/>
      <c r="U13" s="105"/>
      <c r="V13" s="82"/>
      <c r="W13" s="241" t="s">
        <v>37</v>
      </c>
      <c r="X13" s="241"/>
      <c r="Y13" s="241"/>
      <c r="Z13" s="81"/>
      <c r="AA13" s="82"/>
      <c r="AB13" s="83"/>
      <c r="AC13" s="83"/>
      <c r="AD13" s="83"/>
      <c r="AE13" s="81"/>
      <c r="AF13" s="82"/>
      <c r="AG13" s="83"/>
      <c r="AH13" s="83"/>
      <c r="AI13" s="102" t="s">
        <v>41</v>
      </c>
      <c r="AJ13" s="9"/>
    </row>
    <row r="14" spans="1:36" ht="24" customHeight="1" x14ac:dyDescent="0.3">
      <c r="B14" s="10"/>
      <c r="C14" s="80">
        <f>INDEX(kalendár,ndx+4,1)</f>
        <v>45285</v>
      </c>
      <c r="D14" s="80"/>
      <c r="E14" s="80"/>
      <c r="F14" s="81"/>
      <c r="G14" s="82"/>
      <c r="H14" s="80">
        <f>INDEX(kalendár,ndx+4,2)</f>
        <v>45286</v>
      </c>
      <c r="I14" s="80"/>
      <c r="J14" s="80"/>
      <c r="K14" s="81"/>
      <c r="L14" s="82"/>
      <c r="M14" s="80">
        <f>INDEX(kalendár,ndx+4,3)</f>
        <v>45287</v>
      </c>
      <c r="N14" s="80"/>
      <c r="O14" s="80"/>
      <c r="P14" s="81"/>
      <c r="Q14" s="82"/>
      <c r="R14" s="80">
        <f>INDEX(kalendár,ndx+4,4)</f>
        <v>45288</v>
      </c>
      <c r="S14" s="80"/>
      <c r="T14" s="80"/>
      <c r="U14" s="81"/>
      <c r="V14" s="82"/>
      <c r="W14" s="80">
        <f>INDEX(kalendár,ndx+4,5)</f>
        <v>45289</v>
      </c>
      <c r="X14" s="80"/>
      <c r="Y14" s="80"/>
      <c r="Z14" s="81"/>
      <c r="AA14" s="82"/>
      <c r="AB14" s="80">
        <f>INDEX(kalendár,ndx+4,6)</f>
        <v>45290</v>
      </c>
      <c r="AC14" s="80"/>
      <c r="AD14" s="80"/>
      <c r="AE14" s="81"/>
      <c r="AF14" s="82"/>
      <c r="AG14" s="80">
        <f>INDEX(kalendár,ndx+4,7)</f>
        <v>45291</v>
      </c>
      <c r="AH14" s="80"/>
      <c r="AI14" s="102"/>
      <c r="AJ14" s="9"/>
    </row>
    <row r="15" spans="1:36" ht="59.25" customHeight="1" x14ac:dyDescent="0.3">
      <c r="A15" t="s">
        <v>42</v>
      </c>
      <c r="B15" s="10"/>
      <c r="C15" s="220" t="s">
        <v>34</v>
      </c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104"/>
      <c r="AI15" s="102" t="s">
        <v>42</v>
      </c>
      <c r="AJ15" s="9"/>
    </row>
    <row r="16" spans="1:36" ht="24" customHeight="1" x14ac:dyDescent="0.3">
      <c r="B16" s="10"/>
      <c r="C16" s="80">
        <f>INDEX(kalendár,ndx+5,1)</f>
        <v>45292</v>
      </c>
      <c r="D16" s="80"/>
      <c r="E16" s="80"/>
      <c r="F16" s="81"/>
      <c r="G16" s="82"/>
      <c r="H16" s="80">
        <f>INDEX(kalendár,ndx+5,2)</f>
        <v>45293</v>
      </c>
      <c r="I16" s="80"/>
      <c r="J16" s="80"/>
      <c r="K16" s="81"/>
      <c r="L16" s="82"/>
      <c r="M16" s="80">
        <f>INDEX(kalendár,ndx+5,3)</f>
        <v>45294</v>
      </c>
      <c r="N16" s="80"/>
      <c r="O16" s="80"/>
      <c r="P16" s="81"/>
      <c r="Q16" s="82"/>
      <c r="R16" s="80">
        <f>INDEX(kalendár,ndx+5,4)</f>
        <v>45295</v>
      </c>
      <c r="S16" s="80"/>
      <c r="T16" s="80"/>
      <c r="U16" s="81"/>
      <c r="V16" s="82"/>
      <c r="W16" s="80">
        <f>INDEX(kalendár,ndx+5,5)</f>
        <v>45296</v>
      </c>
      <c r="X16" s="80"/>
      <c r="Y16" s="80"/>
      <c r="Z16" s="81"/>
      <c r="AA16" s="82"/>
      <c r="AB16" s="80">
        <f>INDEX(kalendár,ndx+5,6)</f>
        <v>45297</v>
      </c>
      <c r="AC16" s="80"/>
      <c r="AD16" s="80"/>
      <c r="AE16" s="81"/>
      <c r="AF16" s="82"/>
      <c r="AG16" s="80">
        <f>INDEX(kalendár,ndx+5,7)</f>
        <v>45298</v>
      </c>
      <c r="AH16" s="80"/>
      <c r="AI16" s="102"/>
      <c r="AJ16" s="9"/>
    </row>
    <row r="17" spans="1:36" ht="59.25" customHeight="1" x14ac:dyDescent="0.3">
      <c r="A17" t="s">
        <v>140</v>
      </c>
      <c r="B17" s="10"/>
      <c r="C17" s="220" t="s">
        <v>34</v>
      </c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102" t="s">
        <v>140</v>
      </c>
      <c r="AJ17" s="9"/>
    </row>
    <row r="18" spans="1:36" ht="21.75" customHeight="1" x14ac:dyDescent="0.3">
      <c r="B18" s="32"/>
      <c r="C18" s="31" t="s">
        <v>1</v>
      </c>
      <c r="D18" s="30"/>
      <c r="H18" s="22"/>
      <c r="I18" s="22"/>
      <c r="J18" s="22"/>
      <c r="M18" s="22"/>
      <c r="N18" s="22"/>
      <c r="O18" s="22"/>
      <c r="R18" s="22"/>
      <c r="S18" s="22"/>
      <c r="T18" s="22"/>
      <c r="W18" s="22"/>
      <c r="X18" s="22"/>
      <c r="Y18" s="22"/>
      <c r="AB18" s="22"/>
      <c r="AC18" s="22"/>
      <c r="AD18" s="22"/>
      <c r="AG18" s="22"/>
      <c r="AH18" s="22"/>
      <c r="AI18" s="22"/>
      <c r="AJ18" s="33"/>
    </row>
    <row r="19" spans="1:36" ht="21.75" customHeight="1" x14ac:dyDescent="0.3">
      <c r="B19" s="34"/>
      <c r="C19" t="s">
        <v>176</v>
      </c>
      <c r="AJ19" s="33"/>
    </row>
    <row r="20" spans="1:36" ht="21.75" customHeight="1" x14ac:dyDescent="0.3">
      <c r="B20" s="34"/>
      <c r="AJ20" s="33"/>
    </row>
    <row r="21" spans="1:36" ht="21.75" customHeight="1" x14ac:dyDescent="0.3"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7"/>
    </row>
  </sheetData>
  <dataConsolidate link="1"/>
  <mergeCells count="17">
    <mergeCell ref="V5:Z5"/>
    <mergeCell ref="AA5:AE5"/>
    <mergeCell ref="AF5:AJ5"/>
    <mergeCell ref="C13:E13"/>
    <mergeCell ref="W13:Y13"/>
    <mergeCell ref="B2:H2"/>
    <mergeCell ref="J2:M2"/>
    <mergeCell ref="O2:S2"/>
    <mergeCell ref="B5:F5"/>
    <mergeCell ref="G5:K5"/>
    <mergeCell ref="L5:P5"/>
    <mergeCell ref="Q5:U5"/>
    <mergeCell ref="C7:W7"/>
    <mergeCell ref="H13:J13"/>
    <mergeCell ref="M13:O13"/>
    <mergeCell ref="C17:AH17"/>
    <mergeCell ref="C15:AG15"/>
  </mergeCells>
  <conditionalFormatting sqref="B7">
    <cfRule type="expression" dxfId="346" priority="156">
      <formula>ČísloZobrazovanéhoMesiaca&lt;&gt;MONTH(B7)</formula>
    </cfRule>
  </conditionalFormatting>
  <conditionalFormatting sqref="B13:C13">
    <cfRule type="expression" dxfId="345" priority="30">
      <formula>ČísloZobrazovanéhoMesiaca&lt;&gt;MONTH(B13)</formula>
    </cfRule>
  </conditionalFormatting>
  <conditionalFormatting sqref="B15:C15">
    <cfRule type="expression" dxfId="344" priority="56">
      <formula>ČísloZobrazovanéhoMesiaca&lt;&gt;MONTH(B15)</formula>
    </cfRule>
  </conditionalFormatting>
  <conditionalFormatting sqref="B17:C17">
    <cfRule type="expression" dxfId="343" priority="52">
      <formula>ČísloZobrazovanéhoMesiaca&lt;&gt;MONTH(B17)</formula>
    </cfRule>
  </conditionalFormatting>
  <conditionalFormatting sqref="B9:E9">
    <cfRule type="expression" dxfId="342" priority="7">
      <formula>ČísloZobrazovanéhoMesiaca&lt;&gt;MONTH(B9)</formula>
    </cfRule>
  </conditionalFormatting>
  <conditionalFormatting sqref="B11:W11">
    <cfRule type="expression" dxfId="341" priority="8">
      <formula>ČísloZobrazovanéhoMesiaca&lt;&gt;MONTH(B11)</formula>
    </cfRule>
  </conditionalFormatting>
  <conditionalFormatting sqref="B8:X8">
    <cfRule type="expression" dxfId="340" priority="11">
      <formula>ČísloZobrazovanéhoMesiaca&lt;&gt;MONTH(B8)</formula>
    </cfRule>
  </conditionalFormatting>
  <conditionalFormatting sqref="B6:Y6">
    <cfRule type="expression" dxfId="339" priority="42">
      <formula>ČísloZobrazovanéhoMesiaca&lt;&gt;MONTH(B6)</formula>
    </cfRule>
  </conditionalFormatting>
  <conditionalFormatting sqref="B5:AF5">
    <cfRule type="expression" dxfId="338" priority="108">
      <formula>(WEEKDAY(B5)=1)+(WEEKDAY(B5)=7)</formula>
    </cfRule>
  </conditionalFormatting>
  <conditionalFormatting sqref="B14:AH14">
    <cfRule type="expression" dxfId="337" priority="82">
      <formula>ČísloZobrazovanéhoMesiaca&lt;&gt;MONTH(B14)</formula>
    </cfRule>
  </conditionalFormatting>
  <conditionalFormatting sqref="B16:AH16">
    <cfRule type="expression" dxfId="336" priority="69">
      <formula>ČísloZobrazovanéhoMesiaca&lt;&gt;MONTH(B16)</formula>
    </cfRule>
  </conditionalFormatting>
  <conditionalFormatting sqref="C7">
    <cfRule type="expression" dxfId="335" priority="41">
      <formula>ČísloZobrazovanéhoMesiaca&lt;&gt;MONTH(C7)</formula>
    </cfRule>
  </conditionalFormatting>
  <conditionalFormatting sqref="F13:G13">
    <cfRule type="expression" dxfId="334" priority="32">
      <formula>ČísloZobrazovanéhoMesiaca&lt;&gt;MONTH(F13)</formula>
    </cfRule>
  </conditionalFormatting>
  <conditionalFormatting sqref="G9:J9">
    <cfRule type="expression" dxfId="333" priority="12">
      <formula>ČísloZobrazovanéhoMesiaca&lt;&gt;MONTH(G9)</formula>
    </cfRule>
  </conditionalFormatting>
  <conditionalFormatting sqref="K13:M13">
    <cfRule type="expression" dxfId="332" priority="13">
      <formula>ČísloZobrazovanéhoMesiaca&lt;&gt;MONTH(K13)</formula>
    </cfRule>
  </conditionalFormatting>
  <conditionalFormatting sqref="L9">
    <cfRule type="expression" dxfId="331" priority="28">
      <formula>ČísloZobrazovanéhoMesiaca&lt;&gt;MONTH(L9)</formula>
    </cfRule>
  </conditionalFormatting>
  <conditionalFormatting sqref="Q13:R13">
    <cfRule type="expression" dxfId="330" priority="15">
      <formula>ČísloZobrazovanéhoMesiaca&lt;&gt;MONTH(Q13)</formula>
    </cfRule>
  </conditionalFormatting>
  <conditionalFormatting sqref="Q9:AH9">
    <cfRule type="expression" dxfId="329" priority="29">
      <formula>ČísloZobrazovanéhoMesiaca&lt;&gt;MONTH(Q9)</formula>
    </cfRule>
  </conditionalFormatting>
  <conditionalFormatting sqref="Y7">
    <cfRule type="expression" dxfId="328" priority="6">
      <formula>ČísloZobrazovanéhoMesiaca&lt;&gt;MONTH(Y7)</formula>
    </cfRule>
  </conditionalFormatting>
  <conditionalFormatting sqref="Z6:Z8">
    <cfRule type="expression" dxfId="327" priority="103">
      <formula>ČísloZobrazovanéhoMesiaca&lt;&gt;MONTH(Z6)</formula>
    </cfRule>
  </conditionalFormatting>
  <conditionalFormatting sqref="Z11:AH11 AJ11">
    <cfRule type="expression" dxfId="326" priority="118">
      <formula>ČísloZobrazovanéhoMesiaca&lt;&gt;MONTH(Z11)</formula>
    </cfRule>
  </conditionalFormatting>
  <conditionalFormatting sqref="AA7:AH8">
    <cfRule type="expression" dxfId="325" priority="95">
      <formula>ČísloZobrazovanéhoMesiaca&lt;&gt;MONTH(AA7)</formula>
    </cfRule>
  </conditionalFormatting>
  <conditionalFormatting sqref="AA6:AJ6">
    <cfRule type="expression" dxfId="324" priority="109">
      <formula>ČísloZobrazovanéhoMesiaca&lt;&gt;MONTH(AA6)</formula>
    </cfRule>
  </conditionalFormatting>
  <conditionalFormatting sqref="AJ7:AJ8">
    <cfRule type="expression" dxfId="323" priority="101">
      <formula>ČísloZobrazovanéhoMesiaca&lt;&gt;MONTH(AJ7)</formula>
    </cfRule>
  </conditionalFormatting>
  <conditionalFormatting sqref="AJ9">
    <cfRule type="expression" dxfId="322" priority="119">
      <formula>ČísloZobrazovanéhoMesiaca&lt;&gt;MONTH(AJ9)</formula>
    </cfRule>
  </conditionalFormatting>
  <conditionalFormatting sqref="AJ13">
    <cfRule type="expression" dxfId="321" priority="117">
      <formula>ČísloZobrazovanéhoMesiaca&lt;&gt;MONTH(AJ13)</formula>
    </cfRule>
  </conditionalFormatting>
  <conditionalFormatting sqref="AJ14">
    <cfRule type="expression" dxfId="320" priority="88">
      <formula>ČísloZobrazovanéhoMesiaca&lt;&gt;MONTH(AJ14)</formula>
    </cfRule>
  </conditionalFormatting>
  <conditionalFormatting sqref="AJ15">
    <cfRule type="expression" dxfId="319" priority="116">
      <formula>ČísloZobrazovanéhoMesiaca&lt;&gt;MONTH(AJ15)</formula>
    </cfRule>
  </conditionalFormatting>
  <conditionalFormatting sqref="AJ16">
    <cfRule type="expression" dxfId="318" priority="75">
      <formula>ČísloZobrazovanéhoMesiaca&lt;&gt;MONTH(AJ16)</formula>
    </cfRule>
  </conditionalFormatting>
  <conditionalFormatting sqref="AJ17">
    <cfRule type="expression" dxfId="317" priority="115">
      <formula>ČísloZobrazovanéhoMesiaca&lt;&gt;MONTH(AJ17)</formula>
    </cfRule>
  </conditionalFormatting>
  <conditionalFormatting sqref="M9:O9">
    <cfRule type="expression" dxfId="316" priority="5">
      <formula>ČísloZobrazovanéhoMesiaca&lt;&gt;MONTH(M9)</formula>
    </cfRule>
  </conditionalFormatting>
  <conditionalFormatting sqref="V13">
    <cfRule type="expression" dxfId="315" priority="3">
      <formula>ČísloZobrazovanéhoMesiaca&lt;&gt;MONTH(V13)</formula>
    </cfRule>
  </conditionalFormatting>
  <conditionalFormatting sqref="Z13:AH13">
    <cfRule type="expression" dxfId="314" priority="4">
      <formula>ČísloZobrazovanéhoMesiaca&lt;&gt;MONTH(Z13)</formula>
    </cfRule>
  </conditionalFormatting>
  <conditionalFormatting sqref="H13">
    <cfRule type="expression" dxfId="313" priority="2">
      <formula>ČísloZobrazovanéhoMesiaca&lt;&gt;MONTH(H13)</formula>
    </cfRule>
  </conditionalFormatting>
  <conditionalFormatting sqref="W13">
    <cfRule type="expression" dxfId="312" priority="1">
      <formula>ČísloZobrazovanéhoMesiaca&lt;&gt;MONTH(W13)</formula>
    </cfRule>
  </conditionalFormatting>
  <printOptions horizontalCentered="1" verticalCentered="1"/>
  <pageMargins left="0.45" right="0.45" top="0.4" bottom="0.5" header="0.3" footer="0.3"/>
  <pageSetup paperSize="9" scale="7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-0.499984740745262"/>
    <pageSetUpPr fitToPage="1"/>
  </sheetPr>
  <dimension ref="A2:AJ19"/>
  <sheetViews>
    <sheetView showGridLines="0" zoomScale="90" zoomScaleNormal="90" workbookViewId="0">
      <selection activeCell="AQ15" sqref="AQ15"/>
    </sheetView>
  </sheetViews>
  <sheetFormatPr defaultRowHeight="17.25" x14ac:dyDescent="0.3"/>
  <cols>
    <col min="1" max="1" width="4.4414062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1:36" ht="43.5" x14ac:dyDescent="0.3">
      <c r="B2" s="254" t="str">
        <f>TEXT(EOMONTH(december!$C$10,0)+1,"mmmm")</f>
        <v>január</v>
      </c>
      <c r="C2" s="254"/>
      <c r="D2" s="254"/>
      <c r="E2" s="254"/>
      <c r="F2" s="254"/>
      <c r="G2" s="254"/>
      <c r="H2" s="254"/>
      <c r="J2" s="254">
        <f>YEAR(EOMONTH(december!$C$10,0)+1)</f>
        <v>2024</v>
      </c>
      <c r="K2" s="254"/>
      <c r="L2" s="254"/>
      <c r="M2" s="254"/>
      <c r="O2" s="245" t="str">
        <f>DeňZačatia</f>
        <v>Pondelok</v>
      </c>
      <c r="P2" s="245"/>
      <c r="Q2" s="245"/>
      <c r="R2" s="245"/>
      <c r="S2" s="245"/>
    </row>
    <row r="3" spans="1:36" x14ac:dyDescent="0.3">
      <c r="B3" s="7" t="s">
        <v>0</v>
      </c>
      <c r="C3" s="7"/>
      <c r="D3" s="7"/>
      <c r="E3" s="7"/>
      <c r="F3" s="7"/>
      <c r="G3" s="7"/>
      <c r="H3" s="7"/>
      <c r="J3" s="7" t="s">
        <v>2</v>
      </c>
      <c r="K3" s="7"/>
      <c r="L3" s="7"/>
      <c r="M3" s="7"/>
      <c r="O3" s="7" t="s">
        <v>4</v>
      </c>
      <c r="P3" s="7"/>
      <c r="Q3" s="7"/>
      <c r="R3" s="7"/>
      <c r="S3" s="7"/>
    </row>
    <row r="5" spans="1:36" ht="21" customHeight="1" x14ac:dyDescent="0.3">
      <c r="B5" s="255">
        <f>INDEX(kalendár,,1)</f>
        <v>45285</v>
      </c>
      <c r="C5" s="250"/>
      <c r="D5" s="250"/>
      <c r="E5" s="250"/>
      <c r="F5" s="250"/>
      <c r="G5" s="252">
        <f>INDEX(kalendár,,2)</f>
        <v>45286</v>
      </c>
      <c r="H5" s="252"/>
      <c r="I5" s="252"/>
      <c r="J5" s="252"/>
      <c r="K5" s="252"/>
      <c r="L5" s="252">
        <f>INDEX(kalendár,,3)</f>
        <v>45287</v>
      </c>
      <c r="M5" s="252"/>
      <c r="N5" s="252"/>
      <c r="O5" s="252"/>
      <c r="P5" s="252"/>
      <c r="Q5" s="252">
        <f>INDEX(kalendár,,4)</f>
        <v>45288</v>
      </c>
      <c r="R5" s="252"/>
      <c r="S5" s="252"/>
      <c r="T5" s="252"/>
      <c r="U5" s="252"/>
      <c r="V5" s="252">
        <f>INDEX(kalendár,,5)</f>
        <v>45289</v>
      </c>
      <c r="W5" s="252"/>
      <c r="X5" s="252"/>
      <c r="Y5" s="252"/>
      <c r="Z5" s="252"/>
      <c r="AA5" s="252">
        <f>INDEX(kalendár,,6)</f>
        <v>45290</v>
      </c>
      <c r="AB5" s="252"/>
      <c r="AC5" s="252"/>
      <c r="AD5" s="252"/>
      <c r="AE5" s="252"/>
      <c r="AF5" s="250">
        <f>INDEX(kalendár,,7)</f>
        <v>45291</v>
      </c>
      <c r="AG5" s="250"/>
      <c r="AH5" s="250"/>
      <c r="AI5" s="250"/>
      <c r="AJ5" s="251"/>
    </row>
    <row r="6" spans="1:36" ht="24" customHeight="1" x14ac:dyDescent="0.3">
      <c r="B6" s="10"/>
      <c r="C6" s="80">
        <f>INDEX(kalendár,ndx+0,1)</f>
        <v>45292</v>
      </c>
      <c r="D6" s="80"/>
      <c r="E6" s="80"/>
      <c r="F6" s="81"/>
      <c r="G6" s="82"/>
      <c r="H6" s="80">
        <f>INDEX(kalendár,ndx+0,2)</f>
        <v>45293</v>
      </c>
      <c r="I6" s="80"/>
      <c r="J6" s="80"/>
      <c r="K6" s="81"/>
      <c r="L6" s="82"/>
      <c r="M6" s="80">
        <f>INDEX(kalendár,ndx+0,3)</f>
        <v>45294</v>
      </c>
      <c r="N6" s="80"/>
      <c r="O6" s="80"/>
      <c r="P6" s="81"/>
      <c r="Q6" s="82"/>
      <c r="R6" s="80">
        <f>INDEX(kalendár,ndx+0,4)</f>
        <v>45295</v>
      </c>
      <c r="S6" s="80"/>
      <c r="T6" s="80"/>
      <c r="U6" s="81"/>
      <c r="V6" s="82"/>
      <c r="W6" s="80">
        <f>INDEX(kalendár,ndx+0,5)</f>
        <v>45296</v>
      </c>
      <c r="X6" s="80"/>
      <c r="Y6" s="80"/>
      <c r="Z6" s="81"/>
      <c r="AA6" s="82"/>
      <c r="AB6" s="80">
        <f>INDEX(kalendár,ndx+0,6)</f>
        <v>45297</v>
      </c>
      <c r="AC6" s="80"/>
      <c r="AD6" s="80"/>
      <c r="AE6" s="81"/>
      <c r="AF6" s="82"/>
      <c r="AG6" s="80">
        <f>INDEX(kalendár,ndx+0,7)</f>
        <v>45298</v>
      </c>
      <c r="AH6" s="80"/>
      <c r="AI6" s="80"/>
      <c r="AJ6" s="9"/>
    </row>
    <row r="7" spans="1:36" ht="59.25" customHeight="1" x14ac:dyDescent="0.3">
      <c r="A7" t="s">
        <v>140</v>
      </c>
      <c r="B7" s="10"/>
      <c r="C7" s="220" t="s">
        <v>34</v>
      </c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108"/>
      <c r="AI7" t="s">
        <v>140</v>
      </c>
      <c r="AJ7" s="9"/>
    </row>
    <row r="8" spans="1:36" ht="24" customHeight="1" x14ac:dyDescent="0.3">
      <c r="B8" s="10"/>
      <c r="C8" s="80">
        <f>INDEX(kalendár,ndx+1,1)</f>
        <v>45299</v>
      </c>
      <c r="D8" s="80"/>
      <c r="E8" s="80"/>
      <c r="F8" s="81"/>
      <c r="G8" s="82"/>
      <c r="H8" s="80">
        <f>INDEX(kalendár,ndx+1,2)</f>
        <v>45300</v>
      </c>
      <c r="I8" s="80"/>
      <c r="J8" s="80"/>
      <c r="K8" s="81"/>
      <c r="L8" s="82"/>
      <c r="M8" s="80">
        <f>INDEX(kalendár,ndx+1,3)</f>
        <v>45301</v>
      </c>
      <c r="N8" s="80"/>
      <c r="O8" s="80"/>
      <c r="P8" s="81"/>
      <c r="Q8" s="82"/>
      <c r="R8" s="80">
        <f>INDEX(kalendár,ndx+1,4)</f>
        <v>45302</v>
      </c>
      <c r="S8" s="80"/>
      <c r="T8" s="170"/>
      <c r="U8" s="81"/>
      <c r="V8" s="82"/>
      <c r="W8" s="80">
        <f>INDEX(kalendár,ndx+1,5)</f>
        <v>45303</v>
      </c>
      <c r="X8" s="80"/>
      <c r="Y8" s="170"/>
      <c r="Z8" s="81"/>
      <c r="AA8" s="82"/>
      <c r="AB8" s="80">
        <f>INDEX(kalendár,ndx+1,6)</f>
        <v>45304</v>
      </c>
      <c r="AC8" s="80"/>
      <c r="AD8" s="80"/>
      <c r="AE8" s="81"/>
      <c r="AF8" s="82"/>
      <c r="AG8" s="80">
        <f>INDEX(kalendár,ndx+1,7)</f>
        <v>45305</v>
      </c>
      <c r="AH8" s="80"/>
      <c r="AJ8" s="9"/>
    </row>
    <row r="9" spans="1:36" ht="59.25" customHeight="1" x14ac:dyDescent="0.3">
      <c r="A9" t="s">
        <v>170</v>
      </c>
      <c r="B9" s="82"/>
      <c r="C9" s="83"/>
      <c r="D9" s="83"/>
      <c r="E9" s="83"/>
      <c r="F9" s="81"/>
      <c r="G9" s="82"/>
      <c r="H9" s="83"/>
      <c r="I9" s="83"/>
      <c r="J9" s="83"/>
      <c r="K9" s="81"/>
      <c r="L9" s="82"/>
      <c r="M9" s="83"/>
      <c r="N9" s="83"/>
      <c r="O9" s="83"/>
      <c r="P9" s="81"/>
      <c r="Q9" s="82"/>
      <c r="R9" s="83"/>
      <c r="S9" s="83"/>
      <c r="T9" s="83"/>
      <c r="U9" s="81"/>
      <c r="V9" s="82"/>
      <c r="W9" s="83"/>
      <c r="X9" s="83"/>
      <c r="Y9" s="83"/>
      <c r="Z9" s="81"/>
      <c r="AA9" s="82"/>
      <c r="AB9" s="83"/>
      <c r="AC9" s="83"/>
      <c r="AD9" s="83"/>
      <c r="AE9" s="81"/>
      <c r="AF9" s="82"/>
      <c r="AG9" s="83"/>
      <c r="AH9" s="83"/>
      <c r="AI9" t="s">
        <v>170</v>
      </c>
      <c r="AJ9" s="9"/>
    </row>
    <row r="10" spans="1:36" ht="24" customHeight="1" x14ac:dyDescent="0.3">
      <c r="B10" s="10"/>
      <c r="C10" s="80">
        <f>INDEX(kalendár,ndx+2,1)</f>
        <v>45306</v>
      </c>
      <c r="D10" s="80"/>
      <c r="E10" s="80"/>
      <c r="F10" s="81"/>
      <c r="G10" s="82"/>
      <c r="H10" s="80">
        <f>INDEX(kalendár,ndx+2,2)</f>
        <v>45307</v>
      </c>
      <c r="I10" s="80"/>
      <c r="J10" s="89" t="s">
        <v>45</v>
      </c>
      <c r="K10" s="81"/>
      <c r="L10" s="82"/>
      <c r="M10" s="80">
        <f>INDEX(kalendár,ndx+2,3)</f>
        <v>45308</v>
      </c>
      <c r="N10" s="80"/>
      <c r="O10" s="89" t="s">
        <v>45</v>
      </c>
      <c r="P10" s="81"/>
      <c r="Q10" s="82"/>
      <c r="R10" s="80">
        <f>INDEX(kalendár,ndx+2,4)</f>
        <v>45309</v>
      </c>
      <c r="S10" s="80"/>
      <c r="T10" s="89" t="s">
        <v>45</v>
      </c>
      <c r="U10" s="81"/>
      <c r="V10" s="82"/>
      <c r="W10" s="80">
        <f>INDEX(kalendár,ndx+2,5)</f>
        <v>45310</v>
      </c>
      <c r="X10" s="80"/>
      <c r="Y10" s="89" t="s">
        <v>45</v>
      </c>
      <c r="Z10" s="81"/>
      <c r="AA10" s="82"/>
      <c r="AB10" s="80">
        <f>INDEX(kalendár,ndx+2,6)</f>
        <v>45311</v>
      </c>
      <c r="AC10" s="80"/>
      <c r="AD10" s="80"/>
      <c r="AE10" s="81"/>
      <c r="AF10" s="82"/>
      <c r="AG10" s="80">
        <f>INDEX(kalendár,ndx+2,7)</f>
        <v>45312</v>
      </c>
      <c r="AH10" s="80"/>
      <c r="AJ10" s="9"/>
    </row>
    <row r="11" spans="1:36" ht="59.25" customHeight="1" x14ac:dyDescent="0.3">
      <c r="A11" t="s">
        <v>43</v>
      </c>
      <c r="B11" s="82"/>
      <c r="C11" s="83"/>
      <c r="D11" s="83"/>
      <c r="E11" s="83"/>
      <c r="F11" s="81"/>
      <c r="G11" s="82"/>
      <c r="H11" s="83"/>
      <c r="I11" s="83"/>
      <c r="J11" s="83"/>
      <c r="K11" s="81"/>
      <c r="L11" s="82"/>
      <c r="M11" s="83"/>
      <c r="N11" s="83"/>
      <c r="O11" s="83"/>
      <c r="P11" s="81"/>
      <c r="Q11" s="82"/>
      <c r="R11" s="83"/>
      <c r="S11" s="83"/>
      <c r="T11" s="83"/>
      <c r="U11" s="81"/>
      <c r="V11" s="82"/>
      <c r="W11" s="83"/>
      <c r="X11" s="83"/>
      <c r="Y11" s="83"/>
      <c r="Z11" s="81"/>
      <c r="AA11" s="82"/>
      <c r="AB11" s="83"/>
      <c r="AC11" s="83"/>
      <c r="AD11" s="83"/>
      <c r="AE11" s="81"/>
      <c r="AF11" s="82"/>
      <c r="AG11" s="83"/>
      <c r="AH11" s="83"/>
      <c r="AI11" t="s">
        <v>43</v>
      </c>
      <c r="AJ11" s="9"/>
    </row>
    <row r="12" spans="1:36" ht="24" customHeight="1" x14ac:dyDescent="0.3">
      <c r="B12" s="10"/>
      <c r="C12" s="80">
        <f>INDEX(kalendár,ndx+3,1)</f>
        <v>45313</v>
      </c>
      <c r="D12" s="80"/>
      <c r="E12" s="89" t="s">
        <v>45</v>
      </c>
      <c r="F12" s="81"/>
      <c r="G12" s="82"/>
      <c r="H12" s="80">
        <f>INDEX(kalendár,ndx+3,2)</f>
        <v>45314</v>
      </c>
      <c r="I12" s="80"/>
      <c r="J12" s="89" t="s">
        <v>45</v>
      </c>
      <c r="K12" s="81"/>
      <c r="L12" s="82"/>
      <c r="M12" s="80">
        <f>INDEX(kalendár,ndx+3,3)</f>
        <v>45315</v>
      </c>
      <c r="N12" s="80"/>
      <c r="O12" s="89" t="s">
        <v>45</v>
      </c>
      <c r="P12" s="81"/>
      <c r="Q12" s="82"/>
      <c r="R12" s="80">
        <f>INDEX(kalendár,ndx+3,4)</f>
        <v>45316</v>
      </c>
      <c r="S12" s="80"/>
      <c r="T12" s="80"/>
      <c r="U12" s="81"/>
      <c r="V12" s="82"/>
      <c r="W12" s="80">
        <f>INDEX(kalendár,ndx+3,5)</f>
        <v>45317</v>
      </c>
      <c r="X12" s="80"/>
      <c r="Y12" s="80" t="s">
        <v>109</v>
      </c>
      <c r="Z12" s="81"/>
      <c r="AA12" s="82"/>
      <c r="AB12" s="80">
        <f>INDEX(kalendár,ndx+3,6)</f>
        <v>45318</v>
      </c>
      <c r="AC12" s="80"/>
      <c r="AD12" s="80"/>
      <c r="AE12" s="81"/>
      <c r="AF12" s="82"/>
      <c r="AG12" s="80">
        <f>INDEX(kalendár,ndx+3,7)</f>
        <v>45319</v>
      </c>
      <c r="AH12" s="80"/>
      <c r="AJ12" s="9"/>
    </row>
    <row r="13" spans="1:36" ht="59.25" customHeight="1" x14ac:dyDescent="0.3">
      <c r="A13" t="s">
        <v>44</v>
      </c>
      <c r="B13" s="10"/>
      <c r="C13" s="232" t="s">
        <v>31</v>
      </c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199" t="s">
        <v>32</v>
      </c>
      <c r="U13" s="81"/>
      <c r="V13" s="82"/>
      <c r="W13" s="253" t="s">
        <v>121</v>
      </c>
      <c r="X13" s="253"/>
      <c r="Y13" s="253"/>
      <c r="Z13" s="81"/>
      <c r="AA13" s="82"/>
      <c r="AB13" s="83"/>
      <c r="AC13" s="83"/>
      <c r="AD13" s="83"/>
      <c r="AE13" s="81"/>
      <c r="AF13" s="82"/>
      <c r="AG13" s="83"/>
      <c r="AH13" s="83"/>
      <c r="AI13" t="s">
        <v>44</v>
      </c>
      <c r="AJ13" s="9"/>
    </row>
    <row r="14" spans="1:36" ht="24" customHeight="1" x14ac:dyDescent="0.3">
      <c r="B14" s="10"/>
      <c r="C14" s="80">
        <f>INDEX(kalendár,ndx+4,1)</f>
        <v>45320</v>
      </c>
      <c r="D14" s="80"/>
      <c r="E14" s="80" t="s">
        <v>154</v>
      </c>
      <c r="F14" s="81"/>
      <c r="G14" s="82"/>
      <c r="H14" s="80">
        <f>INDEX(kalendár,ndx+4,2)</f>
        <v>45321</v>
      </c>
      <c r="I14" s="80"/>
      <c r="J14" s="80" t="s">
        <v>154</v>
      </c>
      <c r="K14" s="81"/>
      <c r="L14" s="82"/>
      <c r="M14" s="80">
        <f>INDEX(kalendár,ndx+4,3)</f>
        <v>45322</v>
      </c>
      <c r="N14" s="80"/>
      <c r="O14" s="80" t="s">
        <v>153</v>
      </c>
      <c r="P14" s="81"/>
      <c r="Q14" s="82"/>
      <c r="R14" s="80">
        <f>INDEX(kalendár,ndx+4,4)</f>
        <v>45323</v>
      </c>
      <c r="S14" s="80"/>
      <c r="T14" s="80"/>
      <c r="U14" s="81"/>
      <c r="V14" s="82"/>
      <c r="W14" s="80">
        <f>INDEX(kalendár,ndx+4,5)</f>
        <v>45324</v>
      </c>
      <c r="X14" s="80"/>
      <c r="Y14" s="80"/>
      <c r="Z14" s="81"/>
      <c r="AA14" s="82"/>
      <c r="AB14" s="80">
        <f>INDEX(kalendár,ndx+4,6)</f>
        <v>45325</v>
      </c>
      <c r="AC14" s="80"/>
      <c r="AD14" s="80"/>
      <c r="AE14" s="81"/>
      <c r="AF14" s="82"/>
      <c r="AG14" s="80">
        <f>INDEX(kalendár,ndx+4,7)</f>
        <v>45326</v>
      </c>
      <c r="AH14" s="80"/>
      <c r="AJ14" s="9"/>
    </row>
    <row r="15" spans="1:36" ht="59.25" customHeight="1" x14ac:dyDescent="0.3">
      <c r="A15" t="s">
        <v>171</v>
      </c>
      <c r="B15" s="10"/>
      <c r="C15" s="232" t="s">
        <v>105</v>
      </c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306"/>
      <c r="O15" s="307" t="s">
        <v>180</v>
      </c>
      <c r="P15" s="307"/>
      <c r="Q15" s="307"/>
      <c r="R15" s="306"/>
      <c r="S15" s="306"/>
      <c r="T15" s="306"/>
      <c r="U15" s="81"/>
      <c r="V15" s="82"/>
      <c r="W15" s="182"/>
      <c r="X15" s="103"/>
      <c r="Y15" s="176"/>
      <c r="Z15" s="81"/>
      <c r="AA15" s="82"/>
      <c r="AB15" s="83"/>
      <c r="AC15" s="83"/>
      <c r="AD15" s="83"/>
      <c r="AE15" s="81"/>
      <c r="AF15" s="82"/>
      <c r="AG15" s="83"/>
      <c r="AH15" s="83"/>
      <c r="AI15" t="s">
        <v>171</v>
      </c>
      <c r="AJ15" s="9"/>
    </row>
    <row r="16" spans="1:36" ht="21.75" customHeight="1" x14ac:dyDescent="0.3">
      <c r="B16" s="39"/>
      <c r="C16" s="38" t="s">
        <v>1</v>
      </c>
      <c r="D16" s="30"/>
      <c r="H16" s="22"/>
      <c r="I16" s="22"/>
      <c r="J16" s="22"/>
      <c r="M16" s="22"/>
      <c r="N16" s="22"/>
      <c r="O16" s="22"/>
      <c r="R16" s="22"/>
      <c r="S16" s="22"/>
      <c r="T16" s="22"/>
      <c r="W16" s="22"/>
      <c r="X16" s="22"/>
      <c r="Y16" s="22"/>
      <c r="AB16" s="22"/>
      <c r="AC16" s="22"/>
      <c r="AD16" s="22"/>
      <c r="AG16" s="22"/>
      <c r="AH16" s="22"/>
      <c r="AI16" s="22"/>
      <c r="AJ16" s="40"/>
    </row>
    <row r="17" spans="2:36" ht="21.75" customHeight="1" x14ac:dyDescent="0.3">
      <c r="B17" s="41"/>
      <c r="C17" t="s">
        <v>179</v>
      </c>
      <c r="AJ17" s="40"/>
    </row>
    <row r="18" spans="2:36" ht="21.75" customHeight="1" x14ac:dyDescent="0.3">
      <c r="B18" s="41"/>
      <c r="AJ18" s="40"/>
    </row>
    <row r="19" spans="2:36" ht="21.75" customHeight="1" x14ac:dyDescent="0.3"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4"/>
    </row>
  </sheetData>
  <dataConsolidate/>
  <mergeCells count="15">
    <mergeCell ref="C13:S13"/>
    <mergeCell ref="B2:H2"/>
    <mergeCell ref="J2:M2"/>
    <mergeCell ref="O2:S2"/>
    <mergeCell ref="B5:F5"/>
    <mergeCell ref="G5:K5"/>
    <mergeCell ref="L5:P5"/>
    <mergeCell ref="Q5:U5"/>
    <mergeCell ref="C15:M15"/>
    <mergeCell ref="O15:Q15"/>
    <mergeCell ref="AF5:AJ5"/>
    <mergeCell ref="C7:AG7"/>
    <mergeCell ref="V5:Z5"/>
    <mergeCell ref="AA5:AE5"/>
    <mergeCell ref="W13:Y13"/>
  </mergeCells>
  <conditionalFormatting sqref="B7">
    <cfRule type="expression" dxfId="311" priority="122">
      <formula>ČísloZobrazovanéhoMesiaca&lt;&gt;MONTH(B7)</formula>
    </cfRule>
  </conditionalFormatting>
  <conditionalFormatting sqref="B15">
    <cfRule type="expression" dxfId="310" priority="8">
      <formula>ČísloZobrazovanéhoMesiaca&lt;&gt;MONTH(B15)</formula>
    </cfRule>
  </conditionalFormatting>
  <conditionalFormatting sqref="B13:C13">
    <cfRule type="expression" dxfId="309" priority="6">
      <formula>ČísloZobrazovanéhoMesiaca&lt;&gt;MONTH(B13)</formula>
    </cfRule>
  </conditionalFormatting>
  <conditionalFormatting sqref="B8:S8">
    <cfRule type="expression" dxfId="308" priority="64">
      <formula>ČísloZobrazovanéhoMesiaca&lt;&gt;MONTH(B8)</formula>
    </cfRule>
  </conditionalFormatting>
  <conditionalFormatting sqref="B5:AF5">
    <cfRule type="expression" dxfId="307" priority="74">
      <formula>(WEEKDAY(B5)=1)+(WEEKDAY(B5)=7)</formula>
    </cfRule>
  </conditionalFormatting>
  <conditionalFormatting sqref="B11:AH11">
    <cfRule type="expression" dxfId="306" priority="4">
      <formula>ČísloZobrazovanéhoMesiaca&lt;&gt;MONTH(B11)</formula>
    </cfRule>
  </conditionalFormatting>
  <conditionalFormatting sqref="B14:AH14">
    <cfRule type="expression" dxfId="305" priority="19">
      <formula>ČísloZobrazovanéhoMesiaca&lt;&gt;MONTH(B14)</formula>
    </cfRule>
  </conditionalFormatting>
  <conditionalFormatting sqref="B6:AJ6">
    <cfRule type="expression" dxfId="304" priority="75">
      <formula>ČísloZobrazovanéhoMesiaca&lt;&gt;MONTH(B6)</formula>
    </cfRule>
  </conditionalFormatting>
  <conditionalFormatting sqref="C7">
    <cfRule type="expression" dxfId="303" priority="20">
      <formula>ČísloZobrazovanéhoMesiaca&lt;&gt;MONTH(C7)</formula>
    </cfRule>
  </conditionalFormatting>
  <conditionalFormatting sqref="T13:W13">
    <cfRule type="expression" dxfId="302" priority="3">
      <formula>ČísloZobrazovanéhoMesiaca&lt;&gt;MONTH(T13)</formula>
    </cfRule>
  </conditionalFormatting>
  <conditionalFormatting sqref="U8:X8">
    <cfRule type="expression" dxfId="301" priority="63">
      <formula>ČísloZobrazovanéhoMesiaca&lt;&gt;MONTH(U8)</formula>
    </cfRule>
  </conditionalFormatting>
  <conditionalFormatting sqref="U15:AH15">
    <cfRule type="expression" dxfId="300" priority="13">
      <formula>ČísloZobrazovanéhoMesiaca&lt;&gt;MONTH(U15)</formula>
    </cfRule>
  </conditionalFormatting>
  <conditionalFormatting sqref="Z8:AH8">
    <cfRule type="expression" dxfId="299" priority="61">
      <formula>ČísloZobrazovanéhoMesiaca&lt;&gt;MONTH(Z8)</formula>
    </cfRule>
  </conditionalFormatting>
  <conditionalFormatting sqref="Z13:AH13 AJ13">
    <cfRule type="expression" dxfId="298" priority="83">
      <formula>ČísloZobrazovanéhoMesiaca&lt;&gt;MONTH(Z13)</formula>
    </cfRule>
  </conditionalFormatting>
  <conditionalFormatting sqref="AJ7:AJ8">
    <cfRule type="expression" dxfId="297" priority="67">
      <formula>ČísloZobrazovanéhoMesiaca&lt;&gt;MONTH(AJ7)</formula>
    </cfRule>
  </conditionalFormatting>
  <conditionalFormatting sqref="AJ9">
    <cfRule type="expression" dxfId="296" priority="85">
      <formula>ČísloZobrazovanéhoMesiaca&lt;&gt;MONTH(AJ9)</formula>
    </cfRule>
  </conditionalFormatting>
  <conditionalFormatting sqref="AJ11">
    <cfRule type="expression" dxfId="295" priority="84">
      <formula>ČísloZobrazovanéhoMesiaca&lt;&gt;MONTH(AJ11)</formula>
    </cfRule>
  </conditionalFormatting>
  <conditionalFormatting sqref="AJ14">
    <cfRule type="expression" dxfId="294" priority="54">
      <formula>ČísloZobrazovanéhoMesiaca&lt;&gt;MONTH(AJ14)</formula>
    </cfRule>
  </conditionalFormatting>
  <conditionalFormatting sqref="AJ15">
    <cfRule type="expression" dxfId="293" priority="82">
      <formula>ČísloZobrazovanéhoMesiaca&lt;&gt;MONTH(AJ15)</formula>
    </cfRule>
  </conditionalFormatting>
  <conditionalFormatting sqref="B9:AH9">
    <cfRule type="expression" dxfId="292" priority="2">
      <formula>ČísloZobrazovanéhoMesiaca&lt;&gt;MONTH(B9)</formula>
    </cfRule>
  </conditionalFormatting>
  <conditionalFormatting sqref="O15">
    <cfRule type="expression" dxfId="291" priority="1">
      <formula>ČísloZobrazovanéhoMesiaca&lt;&gt;MONTH(O15)</formula>
    </cfRule>
  </conditionalFormatting>
  <printOptions horizontalCentered="1" verticalCentered="1"/>
  <pageMargins left="0.45" right="0.45" top="0.4" bottom="0.5" header="0.3" footer="0.3"/>
  <pageSetup paperSize="9" scale="7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-0.499984740745262"/>
    <pageSetUpPr fitToPage="1"/>
  </sheetPr>
  <dimension ref="A2:AJ19"/>
  <sheetViews>
    <sheetView showGridLines="0" zoomScale="80" zoomScaleNormal="80" workbookViewId="0">
      <selection activeCell="O23" sqref="O23"/>
    </sheetView>
  </sheetViews>
  <sheetFormatPr defaultRowHeight="17.25" x14ac:dyDescent="0.3"/>
  <cols>
    <col min="1" max="1" width="5.3320312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1:36" ht="43.5" x14ac:dyDescent="0.3">
      <c r="B2" s="262" t="str">
        <f>TEXT(EOMONTH(januar!$C$10,0)+1,"mmmm")</f>
        <v>február</v>
      </c>
      <c r="C2" s="262"/>
      <c r="D2" s="262"/>
      <c r="E2" s="262"/>
      <c r="F2" s="262"/>
      <c r="G2" s="262"/>
      <c r="H2" s="262"/>
      <c r="J2" s="262">
        <f>YEAR(EOMONTH(januar!$C$10,0)+1)</f>
        <v>2024</v>
      </c>
      <c r="K2" s="262"/>
      <c r="L2" s="262"/>
      <c r="M2" s="262"/>
      <c r="O2" s="254" t="str">
        <f>DeňZačatia</f>
        <v>Pondelok</v>
      </c>
      <c r="P2" s="254"/>
      <c r="Q2" s="254"/>
      <c r="R2" s="254"/>
      <c r="S2" s="254"/>
    </row>
    <row r="3" spans="1:36" x14ac:dyDescent="0.3">
      <c r="B3" s="7" t="s">
        <v>0</v>
      </c>
      <c r="C3" s="7"/>
      <c r="D3" s="7"/>
      <c r="E3" s="7"/>
      <c r="F3" s="7"/>
      <c r="G3" s="7"/>
      <c r="H3" s="7"/>
      <c r="J3" s="7" t="s">
        <v>2</v>
      </c>
      <c r="K3" s="7"/>
      <c r="L3" s="7"/>
      <c r="M3" s="7"/>
      <c r="O3" s="7" t="s">
        <v>4</v>
      </c>
      <c r="P3" s="7"/>
      <c r="Q3" s="7"/>
      <c r="R3" s="7"/>
      <c r="S3" s="7"/>
    </row>
    <row r="5" spans="1:36" ht="21" customHeight="1" x14ac:dyDescent="0.3">
      <c r="B5" s="263">
        <f>INDEX(kalendár,,1)</f>
        <v>45313</v>
      </c>
      <c r="C5" s="258"/>
      <c r="D5" s="258"/>
      <c r="E5" s="258"/>
      <c r="F5" s="258"/>
      <c r="G5" s="257">
        <f>INDEX(kalendár,,2)</f>
        <v>45314</v>
      </c>
      <c r="H5" s="257"/>
      <c r="I5" s="257"/>
      <c r="J5" s="257"/>
      <c r="K5" s="257"/>
      <c r="L5" s="257">
        <f>INDEX(kalendár,,3)</f>
        <v>45315</v>
      </c>
      <c r="M5" s="257"/>
      <c r="N5" s="257"/>
      <c r="O5" s="257"/>
      <c r="P5" s="257"/>
      <c r="Q5" s="257">
        <f>INDEX(kalendár,,4)</f>
        <v>45316</v>
      </c>
      <c r="R5" s="257"/>
      <c r="S5" s="257"/>
      <c r="T5" s="257"/>
      <c r="U5" s="257"/>
      <c r="V5" s="257">
        <f>INDEX(kalendár,,5)</f>
        <v>45317</v>
      </c>
      <c r="W5" s="257"/>
      <c r="X5" s="257"/>
      <c r="Y5" s="257"/>
      <c r="Z5" s="257"/>
      <c r="AA5" s="257">
        <f>INDEX(kalendár,,6)</f>
        <v>45318</v>
      </c>
      <c r="AB5" s="257"/>
      <c r="AC5" s="257"/>
      <c r="AD5" s="257"/>
      <c r="AE5" s="257"/>
      <c r="AF5" s="258">
        <f>INDEX(kalendár,,7)</f>
        <v>45319</v>
      </c>
      <c r="AG5" s="258"/>
      <c r="AH5" s="258"/>
      <c r="AI5" s="258"/>
      <c r="AJ5" s="259"/>
    </row>
    <row r="6" spans="1:36" ht="24" customHeight="1" x14ac:dyDescent="0.3">
      <c r="B6" s="10"/>
      <c r="C6" s="80">
        <f>INDEX(kalendár,ndx+0,1)</f>
        <v>45320</v>
      </c>
      <c r="D6" s="80"/>
      <c r="E6" s="80"/>
      <c r="F6" s="81"/>
      <c r="G6" s="82"/>
      <c r="H6" s="80">
        <f>INDEX(kalendár,ndx+0,2)</f>
        <v>45321</v>
      </c>
      <c r="I6" s="80"/>
      <c r="J6" s="80"/>
      <c r="K6" s="81"/>
      <c r="L6" s="82"/>
      <c r="M6" s="80">
        <f>INDEX(kalendár,ndx+0,3)</f>
        <v>45322</v>
      </c>
      <c r="N6" s="80"/>
      <c r="O6" s="80"/>
      <c r="P6" s="81"/>
      <c r="Q6" s="82"/>
      <c r="R6" s="80">
        <f>INDEX(kalendár,ndx+0,4)</f>
        <v>45323</v>
      </c>
      <c r="S6" s="80"/>
      <c r="T6" s="80"/>
      <c r="U6" s="81"/>
      <c r="V6" s="82"/>
      <c r="W6" s="80">
        <f>INDEX(kalendár,ndx+0,5)</f>
        <v>45324</v>
      </c>
      <c r="X6" s="80"/>
      <c r="Y6" s="80" t="s">
        <v>16</v>
      </c>
      <c r="Z6" s="81"/>
      <c r="AA6" s="82"/>
      <c r="AB6" s="80">
        <f>INDEX(kalendár,ndx+0,6)</f>
        <v>45325</v>
      </c>
      <c r="AC6" s="80"/>
      <c r="AD6" s="80"/>
      <c r="AE6" s="81"/>
      <c r="AF6" s="82"/>
      <c r="AG6" s="80">
        <f>INDEX(kalendár,ndx+0,7)</f>
        <v>45326</v>
      </c>
      <c r="AH6" s="80"/>
      <c r="AI6" s="80"/>
      <c r="AJ6" s="9"/>
    </row>
    <row r="7" spans="1:36" ht="59.25" customHeight="1" x14ac:dyDescent="0.3">
      <c r="A7" t="s">
        <v>143</v>
      </c>
      <c r="B7" s="10"/>
      <c r="C7" s="232" t="s">
        <v>105</v>
      </c>
      <c r="D7" s="232"/>
      <c r="E7" s="232"/>
      <c r="F7" s="232"/>
      <c r="G7" s="232"/>
      <c r="H7" s="232"/>
      <c r="I7" s="232"/>
      <c r="J7" s="232"/>
      <c r="K7" s="150"/>
      <c r="L7" s="82"/>
      <c r="M7" s="184" t="s">
        <v>122</v>
      </c>
      <c r="N7" s="83"/>
      <c r="O7" s="93" t="s">
        <v>123</v>
      </c>
      <c r="P7" s="150"/>
      <c r="Q7" s="82"/>
      <c r="R7" s="83"/>
      <c r="S7" s="83"/>
      <c r="T7" s="83"/>
      <c r="U7" s="150"/>
      <c r="V7" s="82"/>
      <c r="W7" s="191"/>
      <c r="X7" s="191"/>
      <c r="Y7" s="191"/>
      <c r="Z7" s="81"/>
      <c r="AA7" s="82"/>
      <c r="AB7" s="83"/>
      <c r="AC7" s="83"/>
      <c r="AD7" s="83"/>
      <c r="AE7" s="81"/>
      <c r="AF7" s="82"/>
      <c r="AG7" s="83"/>
      <c r="AH7" s="83"/>
      <c r="AI7" s="102" t="s">
        <v>143</v>
      </c>
      <c r="AJ7" s="9"/>
    </row>
    <row r="8" spans="1:36" ht="24" customHeight="1" x14ac:dyDescent="0.3">
      <c r="B8" s="10"/>
      <c r="C8" s="80">
        <f>INDEX(kalendár,ndx+1,1)</f>
        <v>45327</v>
      </c>
      <c r="D8" s="80"/>
      <c r="E8" s="80" t="s">
        <v>33</v>
      </c>
      <c r="F8" s="81"/>
      <c r="G8" s="82"/>
      <c r="H8" s="80">
        <f>INDEX(kalendár,ndx+1,2)</f>
        <v>45328</v>
      </c>
      <c r="I8" s="80"/>
      <c r="J8" s="80" t="s">
        <v>33</v>
      </c>
      <c r="K8" s="81"/>
      <c r="L8" s="82"/>
      <c r="M8" s="80">
        <f>INDEX(kalendár,ndx+1,3)</f>
        <v>45329</v>
      </c>
      <c r="N8" s="80"/>
      <c r="O8" s="80" t="s">
        <v>33</v>
      </c>
      <c r="P8" s="81"/>
      <c r="Q8" s="82"/>
      <c r="R8" s="80">
        <f>INDEX(kalendár,ndx+1,4)</f>
        <v>45330</v>
      </c>
      <c r="S8" s="80"/>
      <c r="T8" s="80" t="s">
        <v>33</v>
      </c>
      <c r="U8" s="81"/>
      <c r="V8" s="82"/>
      <c r="W8" s="80">
        <f>INDEX(kalendár,ndx+1,5)</f>
        <v>45331</v>
      </c>
      <c r="X8" s="80"/>
      <c r="Y8" s="177" t="s">
        <v>33</v>
      </c>
      <c r="Z8" s="81"/>
      <c r="AA8" s="82"/>
      <c r="AB8" s="80">
        <f>INDEX(kalendár,ndx+1,6)</f>
        <v>45332</v>
      </c>
      <c r="AC8" s="80"/>
      <c r="AD8" s="80"/>
      <c r="AE8" s="81"/>
      <c r="AF8" s="82"/>
      <c r="AG8" s="80">
        <f>INDEX(kalendár,ndx+1,7)</f>
        <v>45333</v>
      </c>
      <c r="AH8" s="80"/>
      <c r="AI8" s="102"/>
      <c r="AJ8" s="9"/>
    </row>
    <row r="9" spans="1:36" ht="59.25" customHeight="1" x14ac:dyDescent="0.3">
      <c r="A9" t="s">
        <v>55</v>
      </c>
      <c r="B9" s="10"/>
      <c r="C9" s="261" t="s">
        <v>95</v>
      </c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91" t="s">
        <v>114</v>
      </c>
      <c r="X9" s="308"/>
      <c r="Y9" s="92" t="s">
        <v>46</v>
      </c>
      <c r="Z9" s="308"/>
      <c r="AA9" s="82"/>
      <c r="AB9" s="83"/>
      <c r="AC9" s="83"/>
      <c r="AD9" s="83"/>
      <c r="AE9" s="81"/>
      <c r="AF9" s="82"/>
      <c r="AG9" s="83"/>
      <c r="AH9" s="83"/>
      <c r="AI9" s="102" t="s">
        <v>55</v>
      </c>
      <c r="AJ9" s="9"/>
    </row>
    <row r="10" spans="1:36" ht="24" customHeight="1" x14ac:dyDescent="0.3">
      <c r="B10" s="10"/>
      <c r="C10" s="80">
        <f>INDEX(kalendár,ndx+2,1)</f>
        <v>45334</v>
      </c>
      <c r="D10" s="80"/>
      <c r="E10" s="177" t="s">
        <v>16</v>
      </c>
      <c r="F10" s="81"/>
      <c r="G10" s="82"/>
      <c r="H10" s="80">
        <f>INDEX(kalendár,ndx+2,2)</f>
        <v>45335</v>
      </c>
      <c r="I10" s="80"/>
      <c r="J10" s="177" t="s">
        <v>16</v>
      </c>
      <c r="K10" s="81"/>
      <c r="L10" s="82"/>
      <c r="M10" s="80">
        <f>INDEX(kalendár,ndx+2,3)</f>
        <v>45336</v>
      </c>
      <c r="N10" s="80"/>
      <c r="O10" s="177" t="s">
        <v>16</v>
      </c>
      <c r="P10" s="81"/>
      <c r="Q10" s="82"/>
      <c r="R10" s="80">
        <f>INDEX(kalendár,ndx+2,4)</f>
        <v>45337</v>
      </c>
      <c r="S10" s="80"/>
      <c r="T10" s="177" t="s">
        <v>16</v>
      </c>
      <c r="U10" s="81"/>
      <c r="V10" s="82"/>
      <c r="W10" s="80">
        <f>INDEX(kalendár,ndx+2,5)</f>
        <v>45338</v>
      </c>
      <c r="X10" s="80"/>
      <c r="Y10" s="177" t="s">
        <v>16</v>
      </c>
      <c r="Z10" s="81"/>
      <c r="AA10" s="82"/>
      <c r="AB10" s="80">
        <f>INDEX(kalendár,ndx+2,6)</f>
        <v>45339</v>
      </c>
      <c r="AC10" s="80"/>
      <c r="AD10" s="80"/>
      <c r="AE10" s="81"/>
      <c r="AF10" s="82"/>
      <c r="AG10" s="80">
        <f>INDEX(kalendár,ndx+2,7)</f>
        <v>45340</v>
      </c>
      <c r="AH10" s="80"/>
      <c r="AI10" s="102"/>
      <c r="AJ10" s="9"/>
    </row>
    <row r="11" spans="1:36" ht="59.25" customHeight="1" x14ac:dyDescent="0.3">
      <c r="A11" t="s">
        <v>56</v>
      </c>
      <c r="B11" s="10"/>
      <c r="C11" s="264" t="s">
        <v>181</v>
      </c>
      <c r="D11" s="264"/>
      <c r="E11" s="264"/>
      <c r="F11" s="264"/>
      <c r="G11" s="264"/>
      <c r="H11" s="264"/>
      <c r="I11" s="264"/>
      <c r="J11" s="264"/>
      <c r="K11" s="264"/>
      <c r="L11" s="264"/>
      <c r="M11" s="260" t="s">
        <v>47</v>
      </c>
      <c r="N11" s="260"/>
      <c r="O11" s="260"/>
      <c r="P11" s="264" t="s">
        <v>181</v>
      </c>
      <c r="Q11" s="264"/>
      <c r="R11" s="264"/>
      <c r="S11" s="264"/>
      <c r="T11" s="264"/>
      <c r="U11" s="264"/>
      <c r="V11" s="264"/>
      <c r="W11" s="264"/>
      <c r="X11" s="264"/>
      <c r="Y11" s="264"/>
      <c r="Z11" s="81"/>
      <c r="AA11" s="10"/>
      <c r="AB11" s="129"/>
      <c r="AC11" s="129"/>
      <c r="AD11" s="129"/>
      <c r="AE11" s="81"/>
      <c r="AF11" s="171"/>
      <c r="AG11" s="83"/>
      <c r="AH11" s="83"/>
      <c r="AI11" s="102" t="s">
        <v>56</v>
      </c>
      <c r="AJ11" s="9"/>
    </row>
    <row r="12" spans="1:36" ht="24" customHeight="1" x14ac:dyDescent="0.3">
      <c r="B12" s="10"/>
      <c r="C12" s="80">
        <f>INDEX(kalendár,ndx+3,1)</f>
        <v>45341</v>
      </c>
      <c r="D12" s="80"/>
      <c r="E12" s="170" t="s">
        <v>16</v>
      </c>
      <c r="F12" s="81"/>
      <c r="G12" s="82"/>
      <c r="H12" s="80">
        <f>INDEX(kalendár,ndx+3,2)</f>
        <v>45342</v>
      </c>
      <c r="I12" s="80"/>
      <c r="J12" s="170" t="s">
        <v>16</v>
      </c>
      <c r="K12" s="81"/>
      <c r="L12" s="82"/>
      <c r="M12" s="80">
        <f>INDEX(kalendár,ndx+3,3)</f>
        <v>45343</v>
      </c>
      <c r="N12" s="80"/>
      <c r="O12" s="170" t="s">
        <v>16</v>
      </c>
      <c r="P12" s="81"/>
      <c r="Q12" s="82"/>
      <c r="R12" s="80">
        <f>INDEX(kalendár,ndx+3,4)</f>
        <v>45344</v>
      </c>
      <c r="S12" s="80"/>
      <c r="T12" s="170" t="s">
        <v>16</v>
      </c>
      <c r="U12" s="81"/>
      <c r="V12" s="82"/>
      <c r="W12" s="80">
        <f>INDEX(kalendár,ndx+3,5)</f>
        <v>45345</v>
      </c>
      <c r="X12" s="80"/>
      <c r="Y12" s="170" t="s">
        <v>16</v>
      </c>
      <c r="Z12" s="81"/>
      <c r="AA12" s="82"/>
      <c r="AB12" s="80">
        <f>INDEX(kalendár,ndx+3,6)</f>
        <v>45346</v>
      </c>
      <c r="AC12" s="80"/>
      <c r="AD12" s="80"/>
      <c r="AE12" s="81"/>
      <c r="AF12" s="82"/>
      <c r="AG12" s="80">
        <f>INDEX(kalendár,ndx+3,7)</f>
        <v>45347</v>
      </c>
      <c r="AH12" s="80"/>
      <c r="AI12" s="102"/>
      <c r="AJ12" s="9"/>
    </row>
    <row r="13" spans="1:36" ht="59.25" customHeight="1" x14ac:dyDescent="0.3">
      <c r="A13" t="s">
        <v>57</v>
      </c>
      <c r="B13" s="10"/>
      <c r="C13" s="220" t="s">
        <v>76</v>
      </c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81"/>
      <c r="AA13" s="82"/>
      <c r="AB13" s="83"/>
      <c r="AC13" s="83"/>
      <c r="AD13" s="83"/>
      <c r="AE13" s="81"/>
      <c r="AF13" s="82"/>
      <c r="AG13" s="83"/>
      <c r="AH13" s="83"/>
      <c r="AI13" s="102" t="s">
        <v>57</v>
      </c>
      <c r="AJ13" s="9"/>
    </row>
    <row r="14" spans="1:36" ht="24" customHeight="1" x14ac:dyDescent="0.3">
      <c r="B14" s="10"/>
      <c r="C14" s="80">
        <f>INDEX(kalendár,ndx+4,1)</f>
        <v>45348</v>
      </c>
      <c r="D14" s="80"/>
      <c r="E14" s="151" t="s">
        <v>48</v>
      </c>
      <c r="F14" s="81"/>
      <c r="G14" s="82"/>
      <c r="H14" s="80">
        <f>INDEX(kalendár,ndx+4,2)</f>
        <v>45349</v>
      </c>
      <c r="I14" s="80"/>
      <c r="J14" s="151" t="s">
        <v>157</v>
      </c>
      <c r="K14" s="81"/>
      <c r="L14" s="82"/>
      <c r="M14" s="80">
        <f>INDEX(kalendár,ndx+4,3)</f>
        <v>45350</v>
      </c>
      <c r="N14" s="80"/>
      <c r="O14" s="151" t="s">
        <v>50</v>
      </c>
      <c r="P14" s="81"/>
      <c r="Q14" s="82"/>
      <c r="R14" s="80">
        <f>INDEX(kalendár,ndx+4,4)</f>
        <v>45351</v>
      </c>
      <c r="S14" s="80"/>
      <c r="T14" s="151" t="s">
        <v>49</v>
      </c>
      <c r="U14" s="81"/>
      <c r="V14" s="82"/>
      <c r="W14" s="80">
        <f>INDEX(kalendár,ndx+4,5)</f>
        <v>45352</v>
      </c>
      <c r="X14" s="80"/>
      <c r="Y14" s="153"/>
      <c r="Z14" s="81"/>
      <c r="AA14" s="82"/>
      <c r="AB14" s="80">
        <f>INDEX(kalendár,ndx+4,6)</f>
        <v>45353</v>
      </c>
      <c r="AC14" s="80"/>
      <c r="AD14" s="80"/>
      <c r="AE14" s="81"/>
      <c r="AF14" s="82"/>
      <c r="AG14" s="80">
        <f>INDEX(kalendár,ndx+4,7)</f>
        <v>45354</v>
      </c>
      <c r="AH14" s="80"/>
      <c r="AI14" s="102"/>
      <c r="AJ14" s="9"/>
    </row>
    <row r="15" spans="1:36" ht="59.25" customHeight="1" x14ac:dyDescent="0.3">
      <c r="A15" t="s">
        <v>144</v>
      </c>
      <c r="B15" s="10"/>
      <c r="C15" s="256" t="s">
        <v>98</v>
      </c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105"/>
      <c r="V15" s="82"/>
      <c r="W15" s="83"/>
      <c r="X15" s="83"/>
      <c r="Y15" s="83"/>
      <c r="Z15" s="81"/>
      <c r="AA15" s="82"/>
      <c r="AB15" s="83"/>
      <c r="AC15" s="83"/>
      <c r="AD15" s="83"/>
      <c r="AE15" s="81"/>
      <c r="AF15" s="171"/>
      <c r="AG15" s="83"/>
      <c r="AH15" s="83"/>
      <c r="AI15" s="102" t="s">
        <v>144</v>
      </c>
      <c r="AJ15" s="9"/>
    </row>
    <row r="16" spans="1:36" ht="21.75" customHeight="1" x14ac:dyDescent="0.3">
      <c r="B16" s="54"/>
      <c r="C16" s="53" t="s">
        <v>1</v>
      </c>
      <c r="D16" s="30"/>
      <c r="AJ16" s="55"/>
    </row>
    <row r="17" spans="2:36" ht="21.75" customHeight="1" x14ac:dyDescent="0.3">
      <c r="B17" s="56"/>
      <c r="C17" t="s">
        <v>182</v>
      </c>
      <c r="AJ17" s="55"/>
    </row>
    <row r="18" spans="2:36" ht="21.75" customHeight="1" x14ac:dyDescent="0.3">
      <c r="B18" s="56"/>
      <c r="C18" t="s">
        <v>183</v>
      </c>
      <c r="AJ18" s="55"/>
    </row>
    <row r="19" spans="2:36" ht="21.75" customHeight="1" x14ac:dyDescent="0.3">
      <c r="B19" s="57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9"/>
    </row>
  </sheetData>
  <dataConsolidate/>
  <mergeCells count="17">
    <mergeCell ref="M11:O11"/>
    <mergeCell ref="C11:L11"/>
    <mergeCell ref="P11:Y11"/>
    <mergeCell ref="B2:H2"/>
    <mergeCell ref="J2:M2"/>
    <mergeCell ref="O2:S2"/>
    <mergeCell ref="B5:F5"/>
    <mergeCell ref="G5:K5"/>
    <mergeCell ref="L5:P5"/>
    <mergeCell ref="Q5:U5"/>
    <mergeCell ref="C15:T15"/>
    <mergeCell ref="C13:Y13"/>
    <mergeCell ref="AA5:AE5"/>
    <mergeCell ref="AF5:AJ5"/>
    <mergeCell ref="V5:Z5"/>
    <mergeCell ref="C7:J7"/>
    <mergeCell ref="C9:V9"/>
  </mergeCells>
  <conditionalFormatting sqref="B7">
    <cfRule type="expression" dxfId="290" priority="242">
      <formula>ČísloZobrazovanéhoMesiaca&lt;&gt;MONTH(B7)</formula>
    </cfRule>
  </conditionalFormatting>
  <conditionalFormatting sqref="B9">
    <cfRule type="expression" dxfId="289" priority="241">
      <formula>ČísloZobrazovanéhoMesiaca&lt;&gt;MONTH(B9)</formula>
    </cfRule>
  </conditionalFormatting>
  <conditionalFormatting sqref="B11">
    <cfRule type="expression" dxfId="288" priority="34">
      <formula>ČísloZobrazovanéhoMesiaca&lt;&gt;MONTH(B11)</formula>
    </cfRule>
  </conditionalFormatting>
  <conditionalFormatting sqref="B13:C13">
    <cfRule type="expression" dxfId="287" priority="9">
      <formula>ČísloZobrazovanéhoMesiaca&lt;&gt;MONTH(B13)</formula>
    </cfRule>
  </conditionalFormatting>
  <conditionalFormatting sqref="B15:C15">
    <cfRule type="expression" dxfId="286" priority="14">
      <formula>ČísloZobrazovanéhoMesiaca&lt;&gt;MONTH(B15)</formula>
    </cfRule>
  </conditionalFormatting>
  <conditionalFormatting sqref="B6:E6">
    <cfRule type="expression" dxfId="285" priority="36">
      <formula>ČísloZobrazovanéhoMesiaca&lt;&gt;MONTH(B6)</formula>
    </cfRule>
  </conditionalFormatting>
  <conditionalFormatting sqref="B14:G14">
    <cfRule type="expression" dxfId="284" priority="13">
      <formula>ČísloZobrazovanéhoMesiaca&lt;&gt;MONTH(B14)</formula>
    </cfRule>
  </conditionalFormatting>
  <conditionalFormatting sqref="B5:AF5">
    <cfRule type="expression" dxfId="283" priority="194">
      <formula>(WEEKDAY(B5)=1)+(WEEKDAY(B5)=7)</formula>
    </cfRule>
  </conditionalFormatting>
  <conditionalFormatting sqref="Z8:AH8 B8:X8">
    <cfRule type="expression" dxfId="282" priority="181">
      <formula>ČísloZobrazovanéhoMesiaca&lt;&gt;MONTH(B8)</formula>
    </cfRule>
  </conditionalFormatting>
  <conditionalFormatting sqref="C12:Y12">
    <cfRule type="expression" dxfId="281" priority="21">
      <formula>ČísloZobrazovanéhoMesiaca&lt;&gt;MONTH(C12)</formula>
    </cfRule>
  </conditionalFormatting>
  <conditionalFormatting sqref="F6:G6">
    <cfRule type="expression" dxfId="280" priority="236">
      <formula>ČísloZobrazovanéhoMesiaca&lt;&gt;MONTH(F6)</formula>
    </cfRule>
  </conditionalFormatting>
  <conditionalFormatting sqref="H6:Y6">
    <cfRule type="expression" dxfId="279" priority="27">
      <formula>ČísloZobrazovanéhoMesiaca&lt;&gt;MONTH(H6)</formula>
    </cfRule>
  </conditionalFormatting>
  <conditionalFormatting sqref="J14:Y14">
    <cfRule type="expression" dxfId="278" priority="10">
      <formula>ČísloZobrazovanéhoMesiaca&lt;&gt;MONTH(J14)</formula>
    </cfRule>
  </conditionalFormatting>
  <conditionalFormatting sqref="AE11">
    <cfRule type="expression" dxfId="277" priority="49">
      <formula>ČísloZobrazovanéhoMesiaca&lt;&gt;MONTH(AE11)</formula>
    </cfRule>
  </conditionalFormatting>
  <conditionalFormatting sqref="L7">
    <cfRule type="expression" dxfId="276" priority="42">
      <formula>ČísloZobrazovanéhoMesiaca&lt;&gt;MONTH(L7)</formula>
    </cfRule>
  </conditionalFormatting>
  <conditionalFormatting sqref="C11 AB11">
    <cfRule type="expression" dxfId="275" priority="48">
      <formula>ČísloZobrazovanéhoMesiaca&lt;&gt;MONTH(C11)</formula>
    </cfRule>
  </conditionalFormatting>
  <conditionalFormatting sqref="Q7:T7">
    <cfRule type="expression" dxfId="274" priority="41">
      <formula>ČísloZobrazovanéhoMesiaca&lt;&gt;MONTH(Q7)</formula>
    </cfRule>
  </conditionalFormatting>
  <conditionalFormatting sqref="Z11:AA11">
    <cfRule type="expression" dxfId="273" priority="17">
      <formula>ČísloZobrazovanéhoMesiaca&lt;&gt;MONTH(Z11)</formula>
    </cfRule>
  </conditionalFormatting>
  <conditionalFormatting sqref="V7:W7">
    <cfRule type="expression" dxfId="272" priority="39">
      <formula>ČísloZobrazovanéhoMesiaca&lt;&gt;MONTH(V7)</formula>
    </cfRule>
  </conditionalFormatting>
  <conditionalFormatting sqref="Y10">
    <cfRule type="expression" dxfId="271" priority="16">
      <formula>ČísloZobrazovanéhoMesiaca&lt;&gt;MONTH(Y10)</formula>
    </cfRule>
  </conditionalFormatting>
  <conditionalFormatting sqref="Z6:Z7">
    <cfRule type="expression" dxfId="270" priority="218">
      <formula>ČísloZobrazovanéhoMesiaca&lt;&gt;MONTH(Z6)</formula>
    </cfRule>
  </conditionalFormatting>
  <conditionalFormatting sqref="V15:AE15">
    <cfRule type="expression" dxfId="269" priority="51">
      <formula>ČísloZobrazovanéhoMesiaca&lt;&gt;MONTH(V15)</formula>
    </cfRule>
  </conditionalFormatting>
  <conditionalFormatting sqref="AA9:AH9 AJ9">
    <cfRule type="expression" dxfId="268" priority="205">
      <formula>ČísloZobrazovanéhoMesiaca&lt;&gt;MONTH(AA9)</formula>
    </cfRule>
  </conditionalFormatting>
  <conditionalFormatting sqref="Z13:AH14">
    <cfRule type="expression" dxfId="267" priority="115">
      <formula>ČísloZobrazovanéhoMesiaca&lt;&gt;MONTH(Z13)</formula>
    </cfRule>
  </conditionalFormatting>
  <conditionalFormatting sqref="AA7:AH7">
    <cfRule type="expression" dxfId="266" priority="206">
      <formula>ČísloZobrazovanéhoMesiaca&lt;&gt;MONTH(AA7)</formula>
    </cfRule>
  </conditionalFormatting>
  <conditionalFormatting sqref="AA6:AJ6">
    <cfRule type="expression" dxfId="265" priority="195">
      <formula>ČísloZobrazovanéhoMesiaca&lt;&gt;MONTH(AA6)</formula>
    </cfRule>
  </conditionalFormatting>
  <conditionalFormatting sqref="AG11:AH11">
    <cfRule type="expression" dxfId="264" priority="47">
      <formula>ČísloZobrazovanéhoMesiaca&lt;&gt;MONTH(AG11)</formula>
    </cfRule>
  </conditionalFormatting>
  <conditionalFormatting sqref="AG15:AH15">
    <cfRule type="expression" dxfId="263" priority="50">
      <formula>ČísloZobrazovanéhoMesiaca&lt;&gt;MONTH(AG15)</formula>
    </cfRule>
  </conditionalFormatting>
  <conditionalFormatting sqref="AJ7:AJ8">
    <cfRule type="expression" dxfId="262" priority="187">
      <formula>ČísloZobrazovanéhoMesiaca&lt;&gt;MONTH(AJ7)</formula>
    </cfRule>
  </conditionalFormatting>
  <conditionalFormatting sqref="AJ11">
    <cfRule type="expression" dxfId="261" priority="204">
      <formula>ČísloZobrazovanéhoMesiaca&lt;&gt;MONTH(AJ11)</formula>
    </cfRule>
  </conditionalFormatting>
  <conditionalFormatting sqref="AJ13">
    <cfRule type="expression" dxfId="260" priority="203">
      <formula>ČísloZobrazovanéhoMesiaca&lt;&gt;MONTH(AJ13)</formula>
    </cfRule>
  </conditionalFormatting>
  <conditionalFormatting sqref="AJ14">
    <cfRule type="expression" dxfId="259" priority="174">
      <formula>ČísloZobrazovanéhoMesiaca&lt;&gt;MONTH(AJ14)</formula>
    </cfRule>
  </conditionalFormatting>
  <conditionalFormatting sqref="AJ15">
    <cfRule type="expression" dxfId="258" priority="202">
      <formula>ČísloZobrazovanéhoMesiaca&lt;&gt;MONTH(AJ15)</formula>
    </cfRule>
  </conditionalFormatting>
  <conditionalFormatting sqref="M7:O7">
    <cfRule type="expression" dxfId="257" priority="8">
      <formula>ČísloZobrazovanéhoMesiaca&lt;&gt;MONTH(M7)</formula>
    </cfRule>
  </conditionalFormatting>
  <conditionalFormatting sqref="W9 Y9">
    <cfRule type="expression" dxfId="256" priority="7">
      <formula>ČísloZobrazovanéhoMesiaca&lt;&gt;MONTH(W9)</formula>
    </cfRule>
  </conditionalFormatting>
  <conditionalFormatting sqref="Y8">
    <cfRule type="expression" dxfId="255" priority="6">
      <formula>ČísloZobrazovanéhoMesiaca&lt;&gt;MONTH(Y8)</formula>
    </cfRule>
  </conditionalFormatting>
  <conditionalFormatting sqref="E10">
    <cfRule type="expression" dxfId="254" priority="5">
      <formula>ČísloZobrazovanéhoMesiaca&lt;&gt;MONTH(E10)</formula>
    </cfRule>
  </conditionalFormatting>
  <conditionalFormatting sqref="J10">
    <cfRule type="expression" dxfId="253" priority="4">
      <formula>ČísloZobrazovanéhoMesiaca&lt;&gt;MONTH(J10)</formula>
    </cfRule>
  </conditionalFormatting>
  <conditionalFormatting sqref="O10">
    <cfRule type="expression" dxfId="252" priority="3">
      <formula>ČísloZobrazovanéhoMesiaca&lt;&gt;MONTH(O10)</formula>
    </cfRule>
  </conditionalFormatting>
  <conditionalFormatting sqref="T10">
    <cfRule type="expression" dxfId="251" priority="2">
      <formula>ČísloZobrazovanéhoMesiaca&lt;&gt;MONTH(T10)</formula>
    </cfRule>
  </conditionalFormatting>
  <conditionalFormatting sqref="M11">
    <cfRule type="expression" dxfId="250" priority="1">
      <formula>ČísloZobrazovanéhoMesiaca&lt;&gt;MONTH(M11)</formula>
    </cfRule>
  </conditionalFormatting>
  <printOptions horizontalCentered="1" verticalCentered="1"/>
  <pageMargins left="0.45" right="0.45" top="0.4" bottom="0.5" header="0.3" footer="0.3"/>
  <pageSetup paperSize="9" scale="7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/>
    <pageSetUpPr fitToPage="1"/>
  </sheetPr>
  <dimension ref="A2:AJ19"/>
  <sheetViews>
    <sheetView showGridLines="0" zoomScale="90" zoomScaleNormal="90" workbookViewId="0">
      <selection activeCell="M13" sqref="M13"/>
    </sheetView>
  </sheetViews>
  <sheetFormatPr defaultRowHeight="17.25" x14ac:dyDescent="0.3"/>
  <cols>
    <col min="1" max="1" width="5.1093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1:36" ht="43.5" x14ac:dyDescent="0.3">
      <c r="B2" s="275" t="str">
        <f>TEXT(EOMONTH(februar!$C$10,0)+1,"mmmm")</f>
        <v>marec</v>
      </c>
      <c r="C2" s="275"/>
      <c r="D2" s="275"/>
      <c r="E2" s="275"/>
      <c r="F2" s="275"/>
      <c r="G2" s="275"/>
      <c r="H2" s="275"/>
      <c r="J2" s="275">
        <f>YEAR(EOMONTH(februar!$C$10,0)+1)</f>
        <v>2024</v>
      </c>
      <c r="K2" s="275"/>
      <c r="L2" s="275"/>
      <c r="M2" s="275"/>
      <c r="O2" s="262" t="str">
        <f>DeňZačatia</f>
        <v>Pondelok</v>
      </c>
      <c r="P2" s="262"/>
      <c r="Q2" s="262"/>
      <c r="R2" s="262"/>
      <c r="S2" s="262"/>
    </row>
    <row r="3" spans="1:36" x14ac:dyDescent="0.3">
      <c r="B3" s="7" t="s">
        <v>0</v>
      </c>
      <c r="C3" s="7"/>
      <c r="D3" s="7"/>
      <c r="E3" s="7"/>
      <c r="F3" s="7"/>
      <c r="G3" s="7"/>
      <c r="H3" s="7"/>
      <c r="J3" s="7" t="s">
        <v>2</v>
      </c>
      <c r="K3" s="7"/>
      <c r="L3" s="7"/>
      <c r="M3" s="7"/>
      <c r="O3" s="7" t="s">
        <v>4</v>
      </c>
      <c r="P3" s="7"/>
      <c r="Q3" s="7"/>
      <c r="R3" s="7"/>
      <c r="S3" s="7"/>
    </row>
    <row r="5" spans="1:36" ht="21" customHeight="1" x14ac:dyDescent="0.3">
      <c r="B5" s="276">
        <f>INDEX(kalendár,,1)</f>
        <v>45341</v>
      </c>
      <c r="C5" s="271"/>
      <c r="D5" s="271"/>
      <c r="E5" s="271"/>
      <c r="F5" s="271"/>
      <c r="G5" s="268">
        <f>INDEX(kalendár,,2)</f>
        <v>45342</v>
      </c>
      <c r="H5" s="268"/>
      <c r="I5" s="268"/>
      <c r="J5" s="268"/>
      <c r="K5" s="268"/>
      <c r="L5" s="268">
        <f>INDEX(kalendár,,3)</f>
        <v>45343</v>
      </c>
      <c r="M5" s="268"/>
      <c r="N5" s="268"/>
      <c r="O5" s="268"/>
      <c r="P5" s="268"/>
      <c r="Q5" s="268">
        <f>INDEX(kalendár,,4)</f>
        <v>45344</v>
      </c>
      <c r="R5" s="268"/>
      <c r="S5" s="268"/>
      <c r="T5" s="268"/>
      <c r="U5" s="268"/>
      <c r="V5" s="268">
        <f>INDEX(kalendár,,5)</f>
        <v>45345</v>
      </c>
      <c r="W5" s="268"/>
      <c r="X5" s="268"/>
      <c r="Y5" s="268"/>
      <c r="Z5" s="268"/>
      <c r="AA5" s="268">
        <f>INDEX(kalendár,,6)</f>
        <v>45346</v>
      </c>
      <c r="AB5" s="268"/>
      <c r="AC5" s="268"/>
      <c r="AD5" s="268"/>
      <c r="AE5" s="268"/>
      <c r="AF5" s="271">
        <f>INDEX(kalendár,,7)</f>
        <v>45347</v>
      </c>
      <c r="AG5" s="271"/>
      <c r="AH5" s="271"/>
      <c r="AI5" s="271"/>
      <c r="AJ5" s="272"/>
    </row>
    <row r="6" spans="1:36" ht="24" customHeight="1" x14ac:dyDescent="0.3">
      <c r="B6" s="10"/>
      <c r="C6" s="80">
        <f>INDEX(kalendár,ndx+0,1)</f>
        <v>45348</v>
      </c>
      <c r="D6" s="80"/>
      <c r="E6" s="87"/>
      <c r="F6" s="110"/>
      <c r="G6" s="111"/>
      <c r="H6" s="112">
        <f>INDEX(kalendár,ndx+0,2)</f>
        <v>45349</v>
      </c>
      <c r="I6" s="112"/>
      <c r="J6" s="87"/>
      <c r="K6" s="110"/>
      <c r="L6" s="111"/>
      <c r="M6" s="112">
        <f>INDEX(kalendár,ndx+0,3)</f>
        <v>45350</v>
      </c>
      <c r="N6" s="112"/>
      <c r="P6" s="110"/>
      <c r="Q6" s="111"/>
      <c r="R6" s="112">
        <f>INDEX(kalendár,ndx+0,4)</f>
        <v>45351</v>
      </c>
      <c r="S6" s="112"/>
      <c r="T6" s="87"/>
      <c r="U6" s="110"/>
      <c r="V6" s="111"/>
      <c r="W6" s="112">
        <f>INDEX(kalendár,ndx+0,5)</f>
        <v>45352</v>
      </c>
      <c r="X6" s="112"/>
      <c r="Y6" t="s">
        <v>158</v>
      </c>
      <c r="Z6" s="81"/>
      <c r="AA6" s="82"/>
      <c r="AB6" s="80">
        <f>INDEX(kalendár,ndx+0,6)</f>
        <v>45353</v>
      </c>
      <c r="AC6" s="80"/>
      <c r="AD6" s="80"/>
      <c r="AE6" s="81"/>
      <c r="AF6" s="82"/>
      <c r="AG6" s="80">
        <f>INDEX(kalendár,ndx+0,7)</f>
        <v>45354</v>
      </c>
      <c r="AH6" s="80"/>
      <c r="AI6" s="80"/>
      <c r="AJ6" s="9"/>
    </row>
    <row r="7" spans="1:36" ht="59.25" customHeight="1" x14ac:dyDescent="0.3">
      <c r="A7" t="s">
        <v>58</v>
      </c>
      <c r="B7" s="10"/>
      <c r="C7" s="265"/>
      <c r="D7" s="265"/>
      <c r="E7" s="265"/>
      <c r="F7" s="81"/>
      <c r="G7" s="82"/>
      <c r="H7" s="192"/>
      <c r="I7" s="192"/>
      <c r="J7" s="192"/>
      <c r="L7" s="123"/>
      <c r="M7" s="192"/>
      <c r="N7" s="192"/>
      <c r="O7" s="192"/>
      <c r="Q7" s="123"/>
      <c r="R7" s="83"/>
      <c r="S7" s="83"/>
      <c r="T7" s="83"/>
      <c r="V7" s="82"/>
      <c r="W7" s="266" t="s">
        <v>51</v>
      </c>
      <c r="X7" s="266"/>
      <c r="Y7" s="266"/>
      <c r="AA7" s="123"/>
      <c r="AB7" s="83"/>
      <c r="AC7" s="83"/>
      <c r="AD7" s="83"/>
      <c r="AF7" s="123"/>
      <c r="AG7" s="83"/>
      <c r="AH7" s="83"/>
      <c r="AI7" s="102" t="s">
        <v>58</v>
      </c>
      <c r="AJ7" s="9"/>
    </row>
    <row r="8" spans="1:36" ht="24" customHeight="1" x14ac:dyDescent="0.3">
      <c r="B8" s="10"/>
      <c r="C8" s="80">
        <f>INDEX(kalendár,ndx+1,1)</f>
        <v>45355</v>
      </c>
      <c r="D8" s="80"/>
      <c r="F8" s="81"/>
      <c r="G8" s="82"/>
      <c r="H8" s="80">
        <f>INDEX(kalendár,ndx+1,2)</f>
        <v>45356</v>
      </c>
      <c r="I8" s="80"/>
      <c r="J8" s="80"/>
      <c r="K8" s="81"/>
      <c r="L8" s="82"/>
      <c r="M8" s="80">
        <f>INDEX(kalendár,ndx+1,3)</f>
        <v>45357</v>
      </c>
      <c r="N8" s="80"/>
      <c r="O8" s="80"/>
      <c r="P8" s="81"/>
      <c r="Q8" s="82"/>
      <c r="R8" s="80">
        <f>INDEX(kalendár,ndx+1,4)</f>
        <v>45358</v>
      </c>
      <c r="S8" s="80"/>
      <c r="T8" s="80"/>
      <c r="U8" s="81"/>
      <c r="V8" s="82"/>
      <c r="W8" s="80">
        <f>INDEX(kalendár,ndx+1,5)</f>
        <v>45359</v>
      </c>
      <c r="X8" s="80"/>
      <c r="Y8" s="80"/>
      <c r="Z8" s="81"/>
      <c r="AA8" s="82"/>
      <c r="AB8" s="80">
        <f>INDEX(kalendár,ndx+1,6)</f>
        <v>45360</v>
      </c>
      <c r="AC8" s="80"/>
      <c r="AD8" s="80"/>
      <c r="AE8" s="81"/>
      <c r="AF8" s="82"/>
      <c r="AG8" s="80">
        <f>INDEX(kalendár,ndx+1,7)</f>
        <v>45361</v>
      </c>
      <c r="AH8" s="80"/>
      <c r="AI8" s="80"/>
      <c r="AJ8" s="9"/>
    </row>
    <row r="9" spans="1:36" ht="59.25" customHeight="1" x14ac:dyDescent="0.3">
      <c r="A9" t="s">
        <v>59</v>
      </c>
      <c r="B9" s="10"/>
      <c r="C9" s="273" t="s">
        <v>106</v>
      </c>
      <c r="D9" s="274"/>
      <c r="E9" s="274"/>
      <c r="F9" s="81"/>
      <c r="G9" s="105"/>
      <c r="H9" s="265"/>
      <c r="I9" s="265"/>
      <c r="J9" s="265"/>
      <c r="K9" s="81"/>
      <c r="L9" s="105"/>
      <c r="M9" s="265"/>
      <c r="N9" s="265"/>
      <c r="O9" s="265"/>
      <c r="P9" s="81"/>
      <c r="Q9" s="105"/>
      <c r="R9" s="265"/>
      <c r="S9" s="265"/>
      <c r="T9" s="265"/>
      <c r="U9" s="81"/>
      <c r="V9" s="105"/>
      <c r="W9" s="265"/>
      <c r="X9" s="265"/>
      <c r="Y9" s="265"/>
      <c r="Z9" s="81"/>
      <c r="AA9" s="105"/>
      <c r="AB9" s="105"/>
      <c r="AC9" s="105"/>
      <c r="AD9" s="131"/>
      <c r="AE9" s="105"/>
      <c r="AF9" s="130"/>
      <c r="AG9" s="105"/>
      <c r="AH9" s="105"/>
      <c r="AI9" s="102" t="s">
        <v>59</v>
      </c>
      <c r="AJ9" s="9"/>
    </row>
    <row r="10" spans="1:36" ht="24" customHeight="1" x14ac:dyDescent="0.3">
      <c r="B10" s="10"/>
      <c r="C10" s="80">
        <f>INDEX(kalendár,ndx+2,1)</f>
        <v>45362</v>
      </c>
      <c r="D10" s="80"/>
      <c r="E10" s="80"/>
      <c r="F10" s="81"/>
      <c r="G10" s="82"/>
      <c r="H10" s="132">
        <f>INDEX(kalendár,ndx+2,2)</f>
        <v>45363</v>
      </c>
      <c r="I10" s="80"/>
      <c r="J10" s="132"/>
      <c r="K10" s="81"/>
      <c r="L10" s="82"/>
      <c r="M10" s="80">
        <f>INDEX(kalendár,ndx+2,3)</f>
        <v>45364</v>
      </c>
      <c r="N10" s="132"/>
      <c r="O10" s="132"/>
      <c r="P10" s="81"/>
      <c r="Q10" s="82"/>
      <c r="R10" s="80">
        <f>INDEX(kalendár,ndx+2,4)</f>
        <v>45365</v>
      </c>
      <c r="S10" s="80"/>
      <c r="T10" s="80"/>
      <c r="U10" s="81"/>
      <c r="V10" s="82"/>
      <c r="W10" s="80">
        <f>INDEX(kalendár,ndx+2,5)</f>
        <v>45366</v>
      </c>
      <c r="X10" s="80"/>
      <c r="Y10" s="80"/>
      <c r="Z10" s="81"/>
      <c r="AA10" s="82"/>
      <c r="AB10" s="132">
        <f>INDEX(kalendár,ndx+2,6)</f>
        <v>45367</v>
      </c>
      <c r="AC10" s="132"/>
      <c r="AD10" s="80"/>
      <c r="AE10" s="81"/>
      <c r="AF10" s="82"/>
      <c r="AG10" s="132">
        <f>INDEX(kalendár,ndx+2,7)</f>
        <v>45368</v>
      </c>
      <c r="AH10" s="132"/>
      <c r="AI10" s="80" t="s">
        <v>60</v>
      </c>
      <c r="AJ10" s="9"/>
    </row>
    <row r="11" spans="1:36" ht="59.25" customHeight="1" x14ac:dyDescent="0.3">
      <c r="A11" t="s">
        <v>60</v>
      </c>
      <c r="B11" s="10"/>
      <c r="C11" s="126"/>
      <c r="D11" s="101"/>
      <c r="E11" s="101"/>
      <c r="F11" s="81"/>
      <c r="G11" s="82"/>
      <c r="H11" s="83"/>
      <c r="I11" s="83"/>
      <c r="J11" s="83"/>
      <c r="K11" s="81"/>
      <c r="L11" s="82"/>
      <c r="M11" s="101"/>
      <c r="N11" s="101"/>
      <c r="O11" s="101"/>
      <c r="P11" s="81"/>
      <c r="Q11" s="82"/>
      <c r="R11" s="243"/>
      <c r="S11" s="243"/>
      <c r="T11" s="243"/>
      <c r="U11" s="81"/>
      <c r="V11" s="82"/>
      <c r="W11" s="83"/>
      <c r="X11" s="83"/>
      <c r="Y11" s="83"/>
      <c r="Z11" s="81"/>
      <c r="AA11" s="82"/>
      <c r="AB11" s="83"/>
      <c r="AC11" s="83"/>
      <c r="AD11" s="83"/>
      <c r="AE11" s="81"/>
      <c r="AF11" s="82"/>
      <c r="AG11" s="270" t="s">
        <v>107</v>
      </c>
      <c r="AH11" s="270"/>
      <c r="AI11" s="270"/>
      <c r="AJ11" s="9"/>
    </row>
    <row r="12" spans="1:36" ht="24" customHeight="1" x14ac:dyDescent="0.3">
      <c r="B12" s="10"/>
      <c r="C12" s="80">
        <f>INDEX(kalendár,ndx+3,1)</f>
        <v>45369</v>
      </c>
      <c r="D12" s="80"/>
      <c r="E12" s="80" t="s">
        <v>33</v>
      </c>
      <c r="F12" s="81"/>
      <c r="G12" s="82"/>
      <c r="H12" s="80">
        <f>INDEX(kalendár,ndx+3,2)</f>
        <v>45370</v>
      </c>
      <c r="I12" s="80"/>
      <c r="J12" s="80"/>
      <c r="K12" s="81"/>
      <c r="L12" s="82"/>
      <c r="M12" s="80">
        <f>INDEX(kalendár,ndx+3,3)</f>
        <v>45371</v>
      </c>
      <c r="N12" s="80"/>
      <c r="O12" s="80"/>
      <c r="P12" s="81"/>
      <c r="Q12" s="82"/>
      <c r="R12" s="80">
        <f>INDEX(kalendár,ndx+3,4)</f>
        <v>45372</v>
      </c>
      <c r="S12" s="80"/>
      <c r="T12" s="80"/>
      <c r="U12" s="81"/>
      <c r="V12" s="82"/>
      <c r="W12" s="80">
        <f>INDEX(kalendár,ndx+3,5)</f>
        <v>45373</v>
      </c>
      <c r="X12" s="80"/>
      <c r="Y12" s="80" t="s">
        <v>33</v>
      </c>
      <c r="Z12" s="81"/>
      <c r="AA12" s="82"/>
      <c r="AB12" s="80">
        <f>INDEX(kalendár,ndx+3,6)</f>
        <v>45374</v>
      </c>
      <c r="AC12" s="80"/>
      <c r="AD12" s="80"/>
      <c r="AE12" s="81"/>
      <c r="AF12" s="82"/>
      <c r="AG12" s="80">
        <f>INDEX(kalendár,ndx+3,7)</f>
        <v>45375</v>
      </c>
      <c r="AH12" s="80"/>
      <c r="AI12" s="80"/>
      <c r="AJ12" s="9"/>
    </row>
    <row r="13" spans="1:36" ht="59.25" customHeight="1" x14ac:dyDescent="0.3">
      <c r="A13" t="s">
        <v>61</v>
      </c>
      <c r="B13" s="10"/>
      <c r="C13" s="101"/>
      <c r="D13" s="101"/>
      <c r="E13" s="174" t="s">
        <v>125</v>
      </c>
      <c r="F13" s="81"/>
      <c r="G13" s="82"/>
      <c r="H13" s="101"/>
      <c r="I13" s="101"/>
      <c r="J13" s="101"/>
      <c r="K13" s="81"/>
      <c r="L13" s="82"/>
      <c r="M13" s="101"/>
      <c r="N13" s="101"/>
      <c r="O13" s="101"/>
      <c r="P13" s="81"/>
      <c r="Q13" s="82"/>
      <c r="R13" s="101"/>
      <c r="S13" s="101"/>
      <c r="T13" s="101"/>
      <c r="U13" s="81"/>
      <c r="V13" s="82"/>
      <c r="W13" s="269" t="s">
        <v>52</v>
      </c>
      <c r="X13" s="269"/>
      <c r="Y13" s="269"/>
      <c r="Z13" s="81"/>
      <c r="AA13" s="82"/>
      <c r="AB13" s="83"/>
      <c r="AC13" s="83"/>
      <c r="AD13" s="83"/>
      <c r="AE13" s="81"/>
      <c r="AF13" s="82"/>
      <c r="AG13" s="83"/>
      <c r="AH13" s="83"/>
      <c r="AI13" s="102" t="s">
        <v>61</v>
      </c>
      <c r="AJ13" s="9"/>
    </row>
    <row r="14" spans="1:36" ht="24" customHeight="1" x14ac:dyDescent="0.3">
      <c r="B14" s="10"/>
      <c r="C14" s="80">
        <f>INDEX(kalendár,ndx+4,1)</f>
        <v>45376</v>
      </c>
      <c r="D14" s="80"/>
      <c r="E14" s="80" t="s">
        <v>33</v>
      </c>
      <c r="F14" s="81"/>
      <c r="G14" s="82"/>
      <c r="H14" s="80">
        <f>INDEX(kalendár,ndx+4,2)</f>
        <v>45377</v>
      </c>
      <c r="I14" s="80"/>
      <c r="J14" s="80" t="s">
        <v>33</v>
      </c>
      <c r="K14" s="81"/>
      <c r="L14" s="82"/>
      <c r="M14" s="80">
        <f>INDEX(kalendár,ndx+4,3)</f>
        <v>45378</v>
      </c>
      <c r="N14" s="80"/>
      <c r="O14" s="80"/>
      <c r="P14" s="81"/>
      <c r="Q14" s="82"/>
      <c r="R14" s="80">
        <f>INDEX(kalendár,ndx+4,4)</f>
        <v>45379</v>
      </c>
      <c r="S14" s="80"/>
      <c r="T14" s="80"/>
      <c r="U14" s="81"/>
      <c r="V14" s="82"/>
      <c r="W14" s="80">
        <f>INDEX(kalendár,ndx+4,5)</f>
        <v>45380</v>
      </c>
      <c r="X14" s="80"/>
      <c r="Y14" s="80"/>
      <c r="Z14" s="81"/>
      <c r="AA14" s="82"/>
      <c r="AB14" s="80">
        <f>INDEX(kalendár,ndx+4,6)</f>
        <v>45381</v>
      </c>
      <c r="AC14" s="80"/>
      <c r="AD14" s="80"/>
      <c r="AE14" s="81"/>
      <c r="AF14" s="82"/>
      <c r="AG14" s="80">
        <f>INDEX(kalendár,ndx+4,7)</f>
        <v>45382</v>
      </c>
      <c r="AH14" s="80"/>
      <c r="AI14" s="102"/>
      <c r="AJ14" s="9"/>
    </row>
    <row r="15" spans="1:36" ht="59.25" customHeight="1" x14ac:dyDescent="0.3">
      <c r="A15" t="s">
        <v>62</v>
      </c>
      <c r="B15" s="10"/>
      <c r="C15" s="312"/>
      <c r="D15" s="140"/>
      <c r="E15" s="172" t="s">
        <v>87</v>
      </c>
      <c r="F15" s="173"/>
      <c r="G15" s="82"/>
      <c r="H15" s="267" t="s">
        <v>53</v>
      </c>
      <c r="I15" s="267"/>
      <c r="J15" s="267"/>
      <c r="K15" s="81"/>
      <c r="L15" s="82"/>
      <c r="M15" s="101"/>
      <c r="N15" s="101"/>
      <c r="O15" s="101"/>
      <c r="P15" s="81"/>
      <c r="Q15" s="82"/>
      <c r="R15" s="220" t="s">
        <v>77</v>
      </c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83"/>
      <c r="AI15" s="102" t="s">
        <v>62</v>
      </c>
      <c r="AJ15" s="9"/>
    </row>
    <row r="16" spans="1:36" ht="21.75" customHeight="1" x14ac:dyDescent="0.3">
      <c r="B16" s="46"/>
      <c r="C16" s="45" t="s">
        <v>1</v>
      </c>
      <c r="D16" s="30"/>
      <c r="AJ16" s="47"/>
    </row>
    <row r="17" spans="2:36" ht="21.75" customHeight="1" x14ac:dyDescent="0.3">
      <c r="B17" s="48"/>
      <c r="C17" t="s">
        <v>184</v>
      </c>
      <c r="AJ17" s="47"/>
    </row>
    <row r="18" spans="2:36" ht="21.75" customHeight="1" x14ac:dyDescent="0.3">
      <c r="B18" s="48"/>
      <c r="AJ18" s="47"/>
    </row>
    <row r="19" spans="2:36" ht="21.75" customHeight="1" x14ac:dyDescent="0.3"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1"/>
    </row>
  </sheetData>
  <dataConsolidate/>
  <mergeCells count="22">
    <mergeCell ref="W13:Y13"/>
    <mergeCell ref="B2:H2"/>
    <mergeCell ref="J2:M2"/>
    <mergeCell ref="O2:S2"/>
    <mergeCell ref="B5:F5"/>
    <mergeCell ref="G5:K5"/>
    <mergeCell ref="L5:P5"/>
    <mergeCell ref="Q5:U5"/>
    <mergeCell ref="C7:E7"/>
    <mergeCell ref="C9:E9"/>
    <mergeCell ref="H15:J15"/>
    <mergeCell ref="V5:Z5"/>
    <mergeCell ref="R15:AG15"/>
    <mergeCell ref="AA5:AE5"/>
    <mergeCell ref="AG11:AI11"/>
    <mergeCell ref="R11:T11"/>
    <mergeCell ref="AF5:AJ5"/>
    <mergeCell ref="H9:J9"/>
    <mergeCell ref="M9:O9"/>
    <mergeCell ref="R9:T9"/>
    <mergeCell ref="W9:Y9"/>
    <mergeCell ref="W7:Y7"/>
  </mergeCells>
  <conditionalFormatting sqref="B7">
    <cfRule type="expression" dxfId="249" priority="181">
      <formula>ČísloZobrazovanéhoMesiaca&lt;&gt;MONTH(B7)</formula>
    </cfRule>
  </conditionalFormatting>
  <conditionalFormatting sqref="B9">
    <cfRule type="expression" dxfId="248" priority="23">
      <formula>ČísloZobrazovanéhoMesiaca&lt;&gt;MONTH(B9)</formula>
    </cfRule>
  </conditionalFormatting>
  <conditionalFormatting sqref="B11:C11">
    <cfRule type="expression" dxfId="247" priority="179">
      <formula>ČísloZobrazovanéhoMesiaca&lt;&gt;MONTH(B11)</formula>
    </cfRule>
  </conditionalFormatting>
  <conditionalFormatting sqref="B13:C13">
    <cfRule type="expression" dxfId="246" priority="40">
      <formula>ČísloZobrazovanéhoMesiaca&lt;&gt;MONTH(B13)</formula>
    </cfRule>
  </conditionalFormatting>
  <conditionalFormatting sqref="B15:C15">
    <cfRule type="expression" dxfId="245" priority="9">
      <formula>ČísloZobrazovanéhoMesiaca&lt;&gt;MONTH(B15)</formula>
    </cfRule>
  </conditionalFormatting>
  <conditionalFormatting sqref="B8:D8 F8:AJ8">
    <cfRule type="expression" dxfId="244" priority="94">
      <formula>ČísloZobrazovanéhoMesiaca&lt;&gt;MONTH(B8)</formula>
    </cfRule>
  </conditionalFormatting>
  <conditionalFormatting sqref="B6:N6">
    <cfRule type="expression" dxfId="243" priority="75">
      <formula>ČísloZobrazovanéhoMesiaca&lt;&gt;MONTH(B6)</formula>
    </cfRule>
  </conditionalFormatting>
  <conditionalFormatting sqref="B5:AF5">
    <cfRule type="expression" dxfId="242" priority="133">
      <formula>(WEEKDAY(B5)=1)+(WEEKDAY(B5)=7)</formula>
    </cfRule>
  </conditionalFormatting>
  <conditionalFormatting sqref="B14:AH14">
    <cfRule type="expression" dxfId="241" priority="33">
      <formula>ČísloZobrazovanéhoMesiaca&lt;&gt;MONTH(B14)</formula>
    </cfRule>
  </conditionalFormatting>
  <conditionalFormatting sqref="C7">
    <cfRule type="expression" dxfId="240" priority="38">
      <formula>ČísloZobrazovanéhoMesiaca&lt;&gt;MONTH(C7)</formula>
    </cfRule>
  </conditionalFormatting>
  <conditionalFormatting sqref="F9">
    <cfRule type="expression" dxfId="237" priority="24">
      <formula>ČísloZobrazovanéhoMesiaca&lt;&gt;MONTH(F9)</formula>
    </cfRule>
  </conditionalFormatting>
  <conditionalFormatting sqref="F7:H7">
    <cfRule type="expression" dxfId="236" priority="32">
      <formula>ČísloZobrazovanéhoMesiaca&lt;&gt;MONTH(F7)</formula>
    </cfRule>
  </conditionalFormatting>
  <conditionalFormatting sqref="F13:H13">
    <cfRule type="expression" dxfId="235" priority="27">
      <formula>ČísloZobrazovanéhoMesiaca&lt;&gt;MONTH(F13)</formula>
    </cfRule>
  </conditionalFormatting>
  <conditionalFormatting sqref="F11:M11">
    <cfRule type="expression" dxfId="234" priority="167">
      <formula>ČísloZobrazovanéhoMesiaca&lt;&gt;MONTH(F11)</formula>
    </cfRule>
  </conditionalFormatting>
  <conditionalFormatting sqref="G15:H15">
    <cfRule type="expression" dxfId="233" priority="34">
      <formula>ČísloZobrazovanéhoMesiaca&lt;&gt;MONTH(G15)</formula>
    </cfRule>
  </conditionalFormatting>
  <conditionalFormatting sqref="H9">
    <cfRule type="expression" dxfId="232" priority="21">
      <formula>ČísloZobrazovanéhoMesiaca&lt;&gt;MONTH(H9)</formula>
    </cfRule>
  </conditionalFormatting>
  <conditionalFormatting sqref="J12">
    <cfRule type="expression" dxfId="231" priority="26">
      <formula>ČísloZobrazovanéhoMesiaca&lt;&gt;MONTH(J12)</formula>
    </cfRule>
  </conditionalFormatting>
  <conditionalFormatting sqref="K9">
    <cfRule type="expression" dxfId="230" priority="22">
      <formula>ČísloZobrazovanéhoMesiaca&lt;&gt;MONTH(K9)</formula>
    </cfRule>
  </conditionalFormatting>
  <conditionalFormatting sqref="K13:M13">
    <cfRule type="expression" dxfId="229" priority="11">
      <formula>ČísloZobrazovanéhoMesiaca&lt;&gt;MONTH(K13)</formula>
    </cfRule>
  </conditionalFormatting>
  <conditionalFormatting sqref="K15:M15">
    <cfRule type="expression" dxfId="228" priority="25">
      <formula>ČísloZobrazovanéhoMesiaca&lt;&gt;MONTH(K15)</formula>
    </cfRule>
  </conditionalFormatting>
  <conditionalFormatting sqref="M7">
    <cfRule type="expression" dxfId="227" priority="13">
      <formula>ČísloZobrazovanéhoMesiaca&lt;&gt;MONTH(M7)</formula>
    </cfRule>
  </conditionalFormatting>
  <conditionalFormatting sqref="M9">
    <cfRule type="expression" dxfId="226" priority="19">
      <formula>ČísloZobrazovanéhoMesiaca&lt;&gt;MONTH(M9)</formula>
    </cfRule>
  </conditionalFormatting>
  <conditionalFormatting sqref="O12">
    <cfRule type="expression" dxfId="225" priority="12">
      <formula>ČísloZobrazovanéhoMesiaca&lt;&gt;MONTH(O12)</formula>
    </cfRule>
  </conditionalFormatting>
  <conditionalFormatting sqref="P9">
    <cfRule type="expression" dxfId="224" priority="20">
      <formula>ČísloZobrazovanéhoMesiaca&lt;&gt;MONTH(P9)</formula>
    </cfRule>
  </conditionalFormatting>
  <conditionalFormatting sqref="P11:R11">
    <cfRule type="expression" dxfId="223" priority="161">
      <formula>ČísloZobrazovanéhoMesiaca&lt;&gt;MONTH(P11)</formula>
    </cfRule>
  </conditionalFormatting>
  <conditionalFormatting sqref="P13:R13">
    <cfRule type="expression" dxfId="222" priority="160">
      <formula>ČísloZobrazovanéhoMesiaca&lt;&gt;MONTH(P13)</formula>
    </cfRule>
  </conditionalFormatting>
  <conditionalFormatting sqref="P15:R15">
    <cfRule type="expression" dxfId="221" priority="10">
      <formula>ČísloZobrazovanéhoMesiaca&lt;&gt;MONTH(P15)</formula>
    </cfRule>
  </conditionalFormatting>
  <conditionalFormatting sqref="P6:X6 Z6:AJ6">
    <cfRule type="expression" dxfId="220" priority="80">
      <formula>ČísloZobrazovanéhoMesiaca&lt;&gt;MONTH(P6)</formula>
    </cfRule>
  </conditionalFormatting>
  <conditionalFormatting sqref="R9">
    <cfRule type="expression" dxfId="219" priority="17">
      <formula>ČísloZobrazovanéhoMesiaca&lt;&gt;MONTH(R9)</formula>
    </cfRule>
  </conditionalFormatting>
  <conditionalFormatting sqref="R7:T7">
    <cfRule type="expression" dxfId="218" priority="45">
      <formula>ČísloZobrazovanéhoMesiaca&lt;&gt;MONTH(R7)</formula>
    </cfRule>
  </conditionalFormatting>
  <conditionalFormatting sqref="T12">
    <cfRule type="expression" dxfId="217" priority="73">
      <formula>ČísloZobrazovanéhoMesiaca&lt;&gt;MONTH(T12)</formula>
    </cfRule>
  </conditionalFormatting>
  <conditionalFormatting sqref="U9">
    <cfRule type="expression" dxfId="216" priority="18">
      <formula>ČísloZobrazovanéhoMesiaca&lt;&gt;MONTH(U9)</formula>
    </cfRule>
  </conditionalFormatting>
  <conditionalFormatting sqref="U13:V13">
    <cfRule type="expression" dxfId="215" priority="51">
      <formula>ČísloZobrazovanéhoMesiaca&lt;&gt;MONTH(U13)</formula>
    </cfRule>
  </conditionalFormatting>
  <conditionalFormatting sqref="U11:AG11 AJ11">
    <cfRule type="expression" dxfId="214" priority="143">
      <formula>ČísloZobrazovanéhoMesiaca&lt;&gt;MONTH(U11)</formula>
    </cfRule>
  </conditionalFormatting>
  <conditionalFormatting sqref="V7">
    <cfRule type="expression" dxfId="213" priority="14">
      <formula>ČísloZobrazovanéhoMesiaca&lt;&gt;MONTH(V7)</formula>
    </cfRule>
  </conditionalFormatting>
  <conditionalFormatting sqref="W9">
    <cfRule type="expression" dxfId="212" priority="15">
      <formula>ČísloZobrazovanéhoMesiaca&lt;&gt;MONTH(W9)</formula>
    </cfRule>
  </conditionalFormatting>
  <conditionalFormatting sqref="Z9">
    <cfRule type="expression" dxfId="211" priority="16">
      <formula>ČísloZobrazovanéhoMesiaca&lt;&gt;MONTH(Z9)</formula>
    </cfRule>
  </conditionalFormatting>
  <conditionalFormatting sqref="Z13:AH13 AJ13">
    <cfRule type="expression" dxfId="210" priority="142">
      <formula>ČísloZobrazovanéhoMesiaca&lt;&gt;MONTH(Z13)</formula>
    </cfRule>
  </conditionalFormatting>
  <conditionalFormatting sqref="AB7:AD7">
    <cfRule type="expression" dxfId="209" priority="42">
      <formula>ČísloZobrazovanéhoMesiaca&lt;&gt;MONTH(AB7)</formula>
    </cfRule>
  </conditionalFormatting>
  <conditionalFormatting sqref="AG7">
    <cfRule type="expression" dxfId="208" priority="41">
      <formula>ČísloZobrazovanéhoMesiaca&lt;&gt;MONTH(AG7)</formula>
    </cfRule>
  </conditionalFormatting>
  <conditionalFormatting sqref="AH7 AJ7">
    <cfRule type="expression" dxfId="207" priority="145">
      <formula>ČísloZobrazovanéhoMesiaca&lt;&gt;MONTH(AH7)</formula>
    </cfRule>
  </conditionalFormatting>
  <conditionalFormatting sqref="AH15">
    <cfRule type="expression" dxfId="206" priority="28">
      <formula>ČísloZobrazovanéhoMesiaca&lt;&gt;MONTH(AH15)</formula>
    </cfRule>
  </conditionalFormatting>
  <conditionalFormatting sqref="AJ9">
    <cfRule type="expression" dxfId="205" priority="144">
      <formula>ČísloZobrazovanéhoMesiaca&lt;&gt;MONTH(AJ9)</formula>
    </cfRule>
  </conditionalFormatting>
  <conditionalFormatting sqref="AJ14">
    <cfRule type="expression" dxfId="204" priority="113">
      <formula>ČísloZobrazovanéhoMesiaca&lt;&gt;MONTH(AJ14)</formula>
    </cfRule>
  </conditionalFormatting>
  <conditionalFormatting sqref="AJ15">
    <cfRule type="expression" dxfId="203" priority="141">
      <formula>ČísloZobrazovanéhoMesiaca&lt;&gt;MONTH(AJ15)</formula>
    </cfRule>
  </conditionalFormatting>
  <conditionalFormatting sqref="W13">
    <cfRule type="expression" dxfId="202" priority="7">
      <formula>ČísloZobrazovanéhoMesiaca&lt;&gt;MONTH(W13)</formula>
    </cfRule>
  </conditionalFormatting>
  <conditionalFormatting sqref="Y12">
    <cfRule type="expression" dxfId="201" priority="6">
      <formula>ČísloZobrazovanéhoMesiaca&lt;&gt;MONTH(Y12)</formula>
    </cfRule>
  </conditionalFormatting>
  <conditionalFormatting sqref="C9">
    <cfRule type="expression" dxfId="200" priority="5">
      <formula>ČísloZobrazovanéhoMesiaca&lt;&gt;MONTH(C9)</formula>
    </cfRule>
  </conditionalFormatting>
  <conditionalFormatting sqref="W7">
    <cfRule type="expression" dxfId="199" priority="4">
      <formula>ČísloZobrazovanéhoMesiaca&lt;&gt;MONTH(W7)</formula>
    </cfRule>
  </conditionalFormatting>
  <conditionalFormatting sqref="E13">
    <cfRule type="expression" dxfId="7" priority="3">
      <formula>ČísloZobrazovanéhoMesiaca&lt;&gt;MONTH(E13)</formula>
    </cfRule>
  </conditionalFormatting>
  <conditionalFormatting sqref="E12">
    <cfRule type="expression" dxfId="6" priority="2">
      <formula>ČísloZobrazovanéhoMesiaca&lt;&gt;MONTH(E12)</formula>
    </cfRule>
  </conditionalFormatting>
  <conditionalFormatting sqref="E15">
    <cfRule type="expression" dxfId="5" priority="1">
      <formula>ČísloZobrazovanéhoMesiaca&lt;&gt;MONTH(E15)</formula>
    </cfRule>
  </conditionalFormatting>
  <printOptions horizontalCentered="1" verticalCentered="1"/>
  <pageMargins left="0.45" right="0.45" top="0.4" bottom="0.5" header="0.3" footer="0.3"/>
  <pageSetup paperSize="9" scale="7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-0.499984740745262"/>
    <pageSetUpPr fitToPage="1"/>
  </sheetPr>
  <dimension ref="A2:AJ19"/>
  <sheetViews>
    <sheetView showGridLines="0" zoomScale="90" zoomScaleNormal="90" workbookViewId="0">
      <selection activeCell="R15" sqref="R15:T15"/>
    </sheetView>
  </sheetViews>
  <sheetFormatPr defaultRowHeight="17.25" x14ac:dyDescent="0.3"/>
  <cols>
    <col min="1" max="1" width="4.777343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1:36" ht="43.5" x14ac:dyDescent="0.3">
      <c r="B2" s="286" t="str">
        <f>TEXT(EOMONTH(marec!$C$10,0)+1,"mmmm")</f>
        <v>apríl</v>
      </c>
      <c r="C2" s="286"/>
      <c r="D2" s="286"/>
      <c r="E2" s="286"/>
      <c r="F2" s="286"/>
      <c r="G2" s="286"/>
      <c r="H2" s="286"/>
      <c r="J2" s="286">
        <f>YEAR(EOMONTH(marec!$C$10,0)+1)</f>
        <v>2024</v>
      </c>
      <c r="K2" s="286"/>
      <c r="L2" s="286"/>
      <c r="M2" s="286"/>
      <c r="O2" s="245" t="str">
        <f>DeňZačatia</f>
        <v>Pondelok</v>
      </c>
      <c r="P2" s="245"/>
      <c r="Q2" s="245"/>
      <c r="R2" s="245"/>
      <c r="S2" s="245"/>
    </row>
    <row r="3" spans="1:36" x14ac:dyDescent="0.3">
      <c r="B3" s="7" t="s">
        <v>0</v>
      </c>
      <c r="C3" s="7"/>
      <c r="D3" s="7"/>
      <c r="E3" s="7"/>
      <c r="F3" s="7"/>
      <c r="G3" s="7"/>
      <c r="H3" s="7"/>
      <c r="J3" s="7" t="s">
        <v>2</v>
      </c>
      <c r="K3" s="7"/>
      <c r="L3" s="7"/>
      <c r="M3" s="7"/>
      <c r="O3" s="7" t="s">
        <v>4</v>
      </c>
      <c r="P3" s="7"/>
      <c r="Q3" s="7"/>
      <c r="R3" s="7"/>
      <c r="S3" s="7"/>
    </row>
    <row r="5" spans="1:36" ht="21" customHeight="1" x14ac:dyDescent="0.3">
      <c r="B5" s="287">
        <f>INDEX(kalendár,,1)</f>
        <v>45376</v>
      </c>
      <c r="C5" s="277"/>
      <c r="D5" s="277"/>
      <c r="E5" s="277"/>
      <c r="F5" s="277"/>
      <c r="G5" s="282">
        <f>INDEX(kalendár,,2)</f>
        <v>45377</v>
      </c>
      <c r="H5" s="282"/>
      <c r="I5" s="282"/>
      <c r="J5" s="282"/>
      <c r="K5" s="282"/>
      <c r="L5" s="282">
        <f>INDEX(kalendár,,3)</f>
        <v>45378</v>
      </c>
      <c r="M5" s="282"/>
      <c r="N5" s="282"/>
      <c r="O5" s="282"/>
      <c r="P5" s="282"/>
      <c r="Q5" s="282">
        <f>INDEX(kalendár,,4)</f>
        <v>45379</v>
      </c>
      <c r="R5" s="282"/>
      <c r="S5" s="282"/>
      <c r="T5" s="282"/>
      <c r="U5" s="282"/>
      <c r="V5" s="282">
        <f>INDEX(kalendár,,5)</f>
        <v>45380</v>
      </c>
      <c r="W5" s="282"/>
      <c r="X5" s="282"/>
      <c r="Y5" s="282"/>
      <c r="Z5" s="282"/>
      <c r="AA5" s="282">
        <f>INDEX(kalendár,,6)</f>
        <v>45381</v>
      </c>
      <c r="AB5" s="282"/>
      <c r="AC5" s="282"/>
      <c r="AD5" s="282"/>
      <c r="AE5" s="282"/>
      <c r="AF5" s="277">
        <f>INDEX(kalendár,,7)</f>
        <v>45382</v>
      </c>
      <c r="AG5" s="277"/>
      <c r="AH5" s="277"/>
      <c r="AI5" s="277"/>
      <c r="AJ5" s="278"/>
    </row>
    <row r="6" spans="1:36" ht="24" customHeight="1" x14ac:dyDescent="0.3">
      <c r="B6" s="10"/>
      <c r="C6" s="80">
        <f>INDEX(kalendár,ndx+0,1)</f>
        <v>45383</v>
      </c>
      <c r="D6" s="80"/>
      <c r="E6" s="80"/>
      <c r="F6" s="81"/>
      <c r="G6" s="82"/>
      <c r="H6" s="80">
        <f>INDEX(kalendár,ndx+0,2)</f>
        <v>45384</v>
      </c>
      <c r="I6" s="80"/>
      <c r="J6" s="80"/>
      <c r="K6" s="81"/>
      <c r="L6" s="82"/>
      <c r="M6" s="80">
        <f>INDEX(kalendár,ndx+0,3)</f>
        <v>45385</v>
      </c>
      <c r="N6" s="80"/>
      <c r="O6" s="80"/>
      <c r="P6" s="81"/>
      <c r="Q6" s="82"/>
      <c r="R6" s="80">
        <f>INDEX(kalendár,ndx+0,4)</f>
        <v>45386</v>
      </c>
      <c r="S6" s="80"/>
      <c r="T6" s="80"/>
      <c r="U6" s="81"/>
      <c r="V6" s="82"/>
      <c r="W6" s="80">
        <f>INDEX(kalendár,ndx+0,5)</f>
        <v>45387</v>
      </c>
      <c r="X6" s="80"/>
      <c r="Y6" s="80" t="s">
        <v>134</v>
      </c>
      <c r="Z6" s="81"/>
      <c r="AA6" s="82"/>
      <c r="AB6" s="80">
        <f>INDEX(kalendár,ndx+0,6)</f>
        <v>45388</v>
      </c>
      <c r="AC6" s="80"/>
      <c r="AD6" s="80"/>
      <c r="AE6" s="81"/>
      <c r="AF6" s="82"/>
      <c r="AG6" s="80">
        <f>INDEX(kalendár,ndx+0,7)</f>
        <v>45389</v>
      </c>
      <c r="AH6" s="80"/>
      <c r="AI6" s="102"/>
      <c r="AJ6" s="9"/>
    </row>
    <row r="7" spans="1:36" ht="59.25" customHeight="1" x14ac:dyDescent="0.3">
      <c r="A7" t="s">
        <v>63</v>
      </c>
      <c r="B7" s="10"/>
      <c r="C7" s="220" t="s">
        <v>77</v>
      </c>
      <c r="D7" s="220"/>
      <c r="E7" s="220"/>
      <c r="F7" s="220"/>
      <c r="G7" s="220"/>
      <c r="H7" s="220"/>
      <c r="I7" s="220"/>
      <c r="J7" s="220"/>
      <c r="K7" s="81"/>
      <c r="L7" s="82"/>
      <c r="M7" s="113"/>
      <c r="N7" s="113"/>
      <c r="O7" s="113"/>
      <c r="P7" s="81"/>
      <c r="Q7" s="82"/>
      <c r="R7" s="267" t="s">
        <v>53</v>
      </c>
      <c r="S7" s="267"/>
      <c r="T7" s="267"/>
      <c r="U7" s="81"/>
      <c r="V7" s="105"/>
      <c r="W7" s="279" t="s">
        <v>100</v>
      </c>
      <c r="X7" s="279"/>
      <c r="Y7" s="279"/>
      <c r="Z7" s="81"/>
      <c r="AA7" s="105"/>
      <c r="AB7" s="113"/>
      <c r="AC7" s="113"/>
      <c r="AD7" s="113"/>
      <c r="AE7" s="81"/>
      <c r="AF7" s="105"/>
      <c r="AG7" s="113"/>
      <c r="AH7" s="83"/>
      <c r="AI7" s="102" t="s">
        <v>62</v>
      </c>
      <c r="AJ7" s="9"/>
    </row>
    <row r="8" spans="1:36" ht="24" customHeight="1" x14ac:dyDescent="0.3">
      <c r="B8" s="10"/>
      <c r="C8" s="80">
        <f>INDEX(kalendár,ndx+1,1)</f>
        <v>45390</v>
      </c>
      <c r="D8" s="80"/>
      <c r="E8" s="80" t="s">
        <v>33</v>
      </c>
      <c r="F8" s="81"/>
      <c r="G8" s="82"/>
      <c r="H8" s="132">
        <f>INDEX(kalendár,ndx+1,2)</f>
        <v>45391</v>
      </c>
      <c r="I8" s="132"/>
      <c r="J8" s="132"/>
      <c r="K8" s="81"/>
      <c r="L8" s="82"/>
      <c r="M8" s="80">
        <f>INDEX(kalendár,ndx+1,3)</f>
        <v>45392</v>
      </c>
      <c r="N8" s="80"/>
      <c r="O8" s="80"/>
      <c r="P8" s="81"/>
      <c r="Q8" s="82"/>
      <c r="R8" s="80">
        <f>INDEX(kalendár,ndx+1,4)</f>
        <v>45393</v>
      </c>
      <c r="S8" s="80"/>
      <c r="T8" s="80"/>
      <c r="U8" s="81"/>
      <c r="V8" s="82"/>
      <c r="W8" s="80">
        <f>INDEX(kalendár,ndx+1,5)</f>
        <v>45394</v>
      </c>
      <c r="X8" s="80"/>
      <c r="Y8" s="80"/>
      <c r="Z8" s="81"/>
      <c r="AA8" s="82"/>
      <c r="AB8" s="80">
        <f>INDEX(kalendár,ndx+1,6)</f>
        <v>45395</v>
      </c>
      <c r="AC8" s="80"/>
      <c r="AD8" s="80"/>
      <c r="AE8" s="81"/>
      <c r="AF8" s="82"/>
      <c r="AG8" s="80">
        <f>INDEX(kalendár,ndx+1,7)</f>
        <v>45396</v>
      </c>
      <c r="AH8" s="80"/>
      <c r="AI8" s="102"/>
      <c r="AJ8" s="9"/>
    </row>
    <row r="9" spans="1:36" ht="59.25" customHeight="1" x14ac:dyDescent="0.3">
      <c r="A9" t="s">
        <v>64</v>
      </c>
      <c r="B9" s="10"/>
      <c r="C9" s="285" t="s">
        <v>108</v>
      </c>
      <c r="D9" s="285"/>
      <c r="E9" s="134" t="s">
        <v>94</v>
      </c>
      <c r="F9" s="105"/>
      <c r="G9" s="82"/>
      <c r="H9" s="113" t="s">
        <v>172</v>
      </c>
      <c r="I9" s="113"/>
      <c r="J9" s="113"/>
      <c r="K9" s="81"/>
      <c r="L9" s="82"/>
      <c r="M9" s="113" t="s">
        <v>172</v>
      </c>
      <c r="N9" s="113"/>
      <c r="O9" s="113"/>
      <c r="P9" s="81"/>
      <c r="Q9" s="82"/>
      <c r="R9" s="113" t="s">
        <v>172</v>
      </c>
      <c r="S9" s="113"/>
      <c r="T9" s="113"/>
      <c r="U9" s="81"/>
      <c r="V9" s="82"/>
      <c r="W9" s="113" t="s">
        <v>172</v>
      </c>
      <c r="X9" s="113"/>
      <c r="Y9" s="113"/>
      <c r="Z9" s="81"/>
      <c r="AA9" s="82"/>
      <c r="AB9" s="113" t="s">
        <v>172</v>
      </c>
      <c r="AC9" s="113"/>
      <c r="AD9" s="113"/>
      <c r="AE9" s="81"/>
      <c r="AF9" s="100"/>
      <c r="AG9" s="113"/>
      <c r="AH9" s="135"/>
      <c r="AI9" s="102" t="s">
        <v>63</v>
      </c>
      <c r="AJ9" s="9"/>
    </row>
    <row r="10" spans="1:36" ht="24" customHeight="1" x14ac:dyDescent="0.3">
      <c r="B10" s="10"/>
      <c r="C10" s="80">
        <f>INDEX(kalendár,ndx+2,1)</f>
        <v>45397</v>
      </c>
      <c r="D10" s="80"/>
      <c r="E10" s="80"/>
      <c r="F10" s="81"/>
      <c r="G10" s="82"/>
      <c r="H10" s="80">
        <f>INDEX(kalendár,ndx+2,2)</f>
        <v>45398</v>
      </c>
      <c r="I10" s="80"/>
      <c r="J10" s="80"/>
      <c r="K10" s="81"/>
      <c r="L10" s="82"/>
      <c r="M10" s="80">
        <f>INDEX(kalendár,ndx+2,3)</f>
        <v>45399</v>
      </c>
      <c r="N10" s="80"/>
      <c r="O10" s="80"/>
      <c r="P10" s="81"/>
      <c r="Q10" s="82"/>
      <c r="R10" s="80">
        <f>INDEX(kalendár,ndx+2,4)</f>
        <v>45400</v>
      </c>
      <c r="S10" s="80"/>
      <c r="T10" s="80"/>
      <c r="U10" s="81"/>
      <c r="V10" s="82"/>
      <c r="W10" s="80">
        <f>INDEX(kalendár,ndx+2,5)</f>
        <v>45401</v>
      </c>
      <c r="X10" s="80"/>
      <c r="Y10" s="80" t="s">
        <v>16</v>
      </c>
      <c r="Z10" s="81"/>
      <c r="AA10" s="82"/>
      <c r="AB10" s="80">
        <f>INDEX(kalendár,ndx+2,6)</f>
        <v>45402</v>
      </c>
      <c r="AC10" s="80"/>
      <c r="AD10" s="80"/>
      <c r="AE10" s="81"/>
      <c r="AF10" s="82"/>
      <c r="AG10" s="80">
        <f>INDEX(kalendár,ndx+2,7)</f>
        <v>45403</v>
      </c>
      <c r="AH10" s="80"/>
      <c r="AI10" s="102"/>
      <c r="AJ10" s="9"/>
    </row>
    <row r="11" spans="1:36" ht="59.25" customHeight="1" x14ac:dyDescent="0.3">
      <c r="A11" t="s">
        <v>65</v>
      </c>
      <c r="B11" s="82"/>
      <c r="C11" s="280" t="s">
        <v>110</v>
      </c>
      <c r="D11" s="280"/>
      <c r="E11" s="280"/>
      <c r="F11" s="81"/>
      <c r="G11" s="82"/>
      <c r="H11" s="113" t="s">
        <v>172</v>
      </c>
      <c r="I11" s="113"/>
      <c r="J11" s="113"/>
      <c r="K11" s="81"/>
      <c r="L11" s="137"/>
      <c r="M11" s="113"/>
      <c r="N11" s="113"/>
      <c r="O11" s="113"/>
      <c r="P11" s="136"/>
      <c r="Q11" s="138"/>
      <c r="R11" s="113"/>
      <c r="S11" s="113"/>
      <c r="T11" s="113"/>
      <c r="U11" s="81"/>
      <c r="V11" s="105"/>
      <c r="W11" s="113"/>
      <c r="X11" s="113"/>
      <c r="Y11" s="113"/>
      <c r="Z11" s="81"/>
      <c r="AA11" s="105"/>
      <c r="AB11" s="113"/>
      <c r="AC11" s="113"/>
      <c r="AD11" s="113"/>
      <c r="AE11" s="81"/>
      <c r="AF11" s="105"/>
      <c r="AG11" s="113"/>
      <c r="AH11" s="135"/>
      <c r="AI11" s="102" t="s">
        <v>64</v>
      </c>
      <c r="AJ11" s="9"/>
    </row>
    <row r="12" spans="1:36" ht="24" customHeight="1" x14ac:dyDescent="0.3">
      <c r="B12" s="10"/>
      <c r="C12" s="80">
        <f>INDEX(kalendár,ndx+3,1)</f>
        <v>45404</v>
      </c>
      <c r="D12" s="80"/>
      <c r="E12" s="80"/>
      <c r="F12" s="81"/>
      <c r="G12" s="82"/>
      <c r="H12" s="80">
        <f>INDEX(kalendár,ndx+3,2)</f>
        <v>45405</v>
      </c>
      <c r="I12" s="80"/>
      <c r="J12" s="80" t="s">
        <v>16</v>
      </c>
      <c r="K12" s="81"/>
      <c r="L12" s="82"/>
      <c r="M12" s="80">
        <f>INDEX(kalendár,ndx+3,3)</f>
        <v>45406</v>
      </c>
      <c r="N12" s="80"/>
      <c r="O12" s="80"/>
      <c r="P12" s="81"/>
      <c r="Q12" s="82"/>
      <c r="R12" s="80">
        <f>INDEX(kalendár,ndx+3,4)</f>
        <v>45407</v>
      </c>
      <c r="S12" s="80"/>
      <c r="T12" s="80"/>
      <c r="U12" s="81"/>
      <c r="V12" s="82"/>
      <c r="W12" s="80">
        <f>INDEX(kalendár,ndx+3,5)</f>
        <v>45408</v>
      </c>
      <c r="X12" s="80"/>
      <c r="Y12" s="80" t="s">
        <v>33</v>
      </c>
      <c r="Z12" s="81"/>
      <c r="AA12" s="82"/>
      <c r="AB12" s="80">
        <f>INDEX(kalendár,ndx+3,6)</f>
        <v>45409</v>
      </c>
      <c r="AC12" s="80"/>
      <c r="AD12" s="80"/>
      <c r="AE12" s="81"/>
      <c r="AF12" s="82"/>
      <c r="AG12" s="80">
        <f>INDEX(kalendár,ndx+3,7)</f>
        <v>45410</v>
      </c>
      <c r="AH12" s="80"/>
      <c r="AI12" s="102"/>
      <c r="AJ12" s="9"/>
    </row>
    <row r="13" spans="1:36" ht="59.25" customHeight="1" x14ac:dyDescent="0.3">
      <c r="A13" t="s">
        <v>66</v>
      </c>
      <c r="B13" s="10"/>
      <c r="C13" s="113"/>
      <c r="D13" s="113"/>
      <c r="E13" s="113"/>
      <c r="F13" s="81"/>
      <c r="G13" s="105"/>
      <c r="H13" s="113"/>
      <c r="I13" s="113"/>
      <c r="J13" s="113"/>
      <c r="K13" s="81"/>
      <c r="L13" s="82"/>
      <c r="M13" s="101"/>
      <c r="N13" s="101"/>
      <c r="O13" s="101"/>
      <c r="P13" s="128"/>
      <c r="Q13" s="133"/>
      <c r="R13" s="194"/>
      <c r="S13" s="194"/>
      <c r="T13" s="194"/>
      <c r="U13" s="81"/>
      <c r="V13" s="82"/>
      <c r="W13" s="284" t="s">
        <v>135</v>
      </c>
      <c r="X13" s="284"/>
      <c r="Y13" s="284"/>
      <c r="Z13" s="81"/>
      <c r="AA13" s="82"/>
      <c r="AB13" s="83"/>
      <c r="AC13" s="83"/>
      <c r="AD13" s="83"/>
      <c r="AE13" s="81"/>
      <c r="AF13" s="82"/>
      <c r="AG13" s="83"/>
      <c r="AH13" s="83"/>
      <c r="AI13" s="102" t="s">
        <v>65</v>
      </c>
      <c r="AJ13" s="9"/>
    </row>
    <row r="14" spans="1:36" ht="24" customHeight="1" x14ac:dyDescent="0.3">
      <c r="B14" s="10"/>
      <c r="C14" s="80">
        <f>INDEX(kalendár,ndx+4,1)</f>
        <v>45411</v>
      </c>
      <c r="D14" s="80"/>
      <c r="E14" s="80" t="s">
        <v>16</v>
      </c>
      <c r="F14" s="81"/>
      <c r="G14" s="82"/>
      <c r="H14" s="80">
        <f>INDEX(kalendár,ndx+4,2)</f>
        <v>45412</v>
      </c>
      <c r="I14" s="80"/>
      <c r="J14" s="80" t="s">
        <v>16</v>
      </c>
      <c r="K14" s="81"/>
      <c r="L14" s="82"/>
      <c r="M14" s="80">
        <f>INDEX(kalendár,ndx+4,3)</f>
        <v>45413</v>
      </c>
      <c r="N14" s="80"/>
      <c r="O14" s="80"/>
      <c r="P14" s="81"/>
      <c r="Q14" s="82"/>
      <c r="R14" s="80">
        <f>INDEX(kalendár,ndx+4,4)</f>
        <v>45414</v>
      </c>
      <c r="S14" s="80"/>
      <c r="T14" s="80"/>
      <c r="U14" s="81"/>
      <c r="V14" s="82"/>
      <c r="W14" s="80">
        <f>INDEX(kalendár,ndx+4,5)</f>
        <v>45415</v>
      </c>
      <c r="X14" s="80"/>
      <c r="Y14" s="80"/>
      <c r="Z14" s="81"/>
      <c r="AA14" s="82"/>
      <c r="AB14" s="80">
        <f>INDEX(kalendár,ndx+4,6)</f>
        <v>45416</v>
      </c>
      <c r="AC14" s="80"/>
      <c r="AD14" s="80"/>
      <c r="AE14" s="81"/>
      <c r="AF14" s="82"/>
      <c r="AG14" s="80">
        <f>INDEX(kalendár,ndx+4,7)</f>
        <v>45417</v>
      </c>
      <c r="AH14" s="80"/>
      <c r="AI14" s="102"/>
      <c r="AJ14" s="9"/>
    </row>
    <row r="15" spans="1:36" ht="59.25" customHeight="1" x14ac:dyDescent="0.3">
      <c r="A15" t="s">
        <v>67</v>
      </c>
      <c r="B15" s="10"/>
      <c r="C15" s="232" t="s">
        <v>31</v>
      </c>
      <c r="D15" s="232"/>
      <c r="E15" s="232"/>
      <c r="F15" s="232"/>
      <c r="G15" s="232"/>
      <c r="H15" s="232"/>
      <c r="I15" s="232"/>
      <c r="J15" s="232"/>
      <c r="K15" s="306"/>
      <c r="L15" s="82"/>
      <c r="M15" s="281" t="s">
        <v>11</v>
      </c>
      <c r="N15" s="281"/>
      <c r="O15" s="281"/>
      <c r="P15" s="100"/>
      <c r="Q15" s="82"/>
      <c r="R15" s="285" t="s">
        <v>111</v>
      </c>
      <c r="S15" s="285"/>
      <c r="T15" s="285"/>
      <c r="U15" s="100"/>
      <c r="V15" s="82"/>
      <c r="W15" s="283" t="s">
        <v>124</v>
      </c>
      <c r="X15" s="283"/>
      <c r="Y15" s="283"/>
      <c r="Z15" s="100"/>
      <c r="AA15" s="82"/>
      <c r="AB15" s="124"/>
      <c r="AC15" s="124"/>
      <c r="AD15" s="124"/>
      <c r="AE15" s="100"/>
      <c r="AF15" s="82"/>
      <c r="AG15" s="83"/>
      <c r="AH15" s="83"/>
      <c r="AI15" s="102" t="s">
        <v>66</v>
      </c>
      <c r="AJ15" s="9"/>
    </row>
    <row r="16" spans="1:36" ht="21.75" customHeight="1" x14ac:dyDescent="0.3">
      <c r="B16" s="62"/>
      <c r="C16" s="38" t="s">
        <v>1</v>
      </c>
      <c r="D16" s="30"/>
      <c r="AJ16" s="63"/>
    </row>
    <row r="17" spans="2:36" ht="21.75" customHeight="1" x14ac:dyDescent="0.3">
      <c r="B17" s="64"/>
      <c r="C17" t="s">
        <v>160</v>
      </c>
      <c r="AJ17" s="63"/>
    </row>
    <row r="18" spans="2:36" ht="21.75" customHeight="1" x14ac:dyDescent="0.3">
      <c r="B18" s="64"/>
      <c r="AJ18" s="63"/>
    </row>
    <row r="19" spans="2:36" ht="21.75" customHeight="1" x14ac:dyDescent="0.3">
      <c r="B19" s="65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7"/>
    </row>
  </sheetData>
  <dataConsolidate link="1"/>
  <mergeCells count="20">
    <mergeCell ref="B2:H2"/>
    <mergeCell ref="J2:M2"/>
    <mergeCell ref="O2:S2"/>
    <mergeCell ref="B5:F5"/>
    <mergeCell ref="G5:K5"/>
    <mergeCell ref="L5:P5"/>
    <mergeCell ref="Q5:U5"/>
    <mergeCell ref="V5:Z5"/>
    <mergeCell ref="AA5:AE5"/>
    <mergeCell ref="W15:Y15"/>
    <mergeCell ref="W13:Y13"/>
    <mergeCell ref="C9:D9"/>
    <mergeCell ref="C15:J15"/>
    <mergeCell ref="M15:O15"/>
    <mergeCell ref="R15:T15"/>
    <mergeCell ref="AF5:AJ5"/>
    <mergeCell ref="W7:Y7"/>
    <mergeCell ref="R7:T7"/>
    <mergeCell ref="C7:J7"/>
    <mergeCell ref="C11:E11"/>
  </mergeCells>
  <conditionalFormatting sqref="B9">
    <cfRule type="expression" dxfId="198" priority="243">
      <formula>ČísloZobrazovanéhoMesiaca&lt;&gt;MONTH(B9)</formula>
    </cfRule>
  </conditionalFormatting>
  <conditionalFormatting sqref="B11">
    <cfRule type="expression" dxfId="197" priority="11">
      <formula>ČísloZobrazovanéhoMesiaca&lt;&gt;MONTH(B11)</formula>
    </cfRule>
  </conditionalFormatting>
  <conditionalFormatting sqref="B15">
    <cfRule type="expression" dxfId="196" priority="240">
      <formula>ČísloZobrazovanéhoMesiaca&lt;&gt;MONTH(B15)</formula>
    </cfRule>
  </conditionalFormatting>
  <conditionalFormatting sqref="B7:C7">
    <cfRule type="expression" dxfId="195" priority="23">
      <formula>ČísloZobrazovanéhoMesiaca&lt;&gt;MONTH(B7)</formula>
    </cfRule>
  </conditionalFormatting>
  <conditionalFormatting sqref="B13:C13 F13">
    <cfRule type="expression" dxfId="194" priority="30">
      <formula>ČísloZobrazovanéhoMesiaca&lt;&gt;MONTH(B13)</formula>
    </cfRule>
  </conditionalFormatting>
  <conditionalFormatting sqref="B14:D14">
    <cfRule type="expression" dxfId="193" priority="182">
      <formula>ČísloZobrazovanéhoMesiaca&lt;&gt;MONTH(B14)</formula>
    </cfRule>
  </conditionalFormatting>
  <conditionalFormatting sqref="B5:AF5">
    <cfRule type="expression" dxfId="192" priority="196">
      <formula>(WEEKDAY(B5)=1)+(WEEKDAY(B5)=7)</formula>
    </cfRule>
  </conditionalFormatting>
  <conditionalFormatting sqref="B6:AH6">
    <cfRule type="expression" dxfId="191" priority="62">
      <formula>ČísloZobrazovanéhoMesiaca&lt;&gt;MONTH(B6)</formula>
    </cfRule>
  </conditionalFormatting>
  <conditionalFormatting sqref="B8:AH8">
    <cfRule type="expression" dxfId="190" priority="50">
      <formula>ČísloZobrazovanéhoMesiaca&lt;&gt;MONTH(B8)</formula>
    </cfRule>
  </conditionalFormatting>
  <conditionalFormatting sqref="C9">
    <cfRule type="expression" dxfId="189" priority="51">
      <formula>ČísloZobrazovanéhoMesiaca&lt;&gt;MONTH(C9)</formula>
    </cfRule>
  </conditionalFormatting>
  <conditionalFormatting sqref="E9">
    <cfRule type="expression" dxfId="188" priority="52">
      <formula>ČísloZobrazovanéhoMesiaca&lt;&gt;MONTH(E9)</formula>
    </cfRule>
  </conditionalFormatting>
  <conditionalFormatting sqref="F11:H11">
    <cfRule type="expression" dxfId="187" priority="7">
      <formula>ČísloZobrazovanéhoMesiaca&lt;&gt;MONTH(F11)</formula>
    </cfRule>
  </conditionalFormatting>
  <conditionalFormatting sqref="F14:I14">
    <cfRule type="expression" dxfId="186" priority="104">
      <formula>ČísloZobrazovanéhoMesiaca&lt;&gt;MONTH(F14)</formula>
    </cfRule>
  </conditionalFormatting>
  <conditionalFormatting sqref="G9:H9">
    <cfRule type="expression" dxfId="185" priority="48">
      <formula>ČísloZobrazovanéhoMesiaca&lt;&gt;MONTH(G9)</formula>
    </cfRule>
  </conditionalFormatting>
  <conditionalFormatting sqref="H13 K13:M13">
    <cfRule type="expression" dxfId="184" priority="28">
      <formula>ČísloZobrazovanéhoMesiaca&lt;&gt;MONTH(H13)</formula>
    </cfRule>
  </conditionalFormatting>
  <conditionalFormatting sqref="K11">
    <cfRule type="expression" dxfId="183" priority="6">
      <formula>ČísloZobrazovanéhoMesiaca&lt;&gt;MONTH(K11)</formula>
    </cfRule>
  </conditionalFormatting>
  <conditionalFormatting sqref="K7:M7">
    <cfRule type="expression" dxfId="182" priority="89">
      <formula>ČísloZobrazovanéhoMesiaca&lt;&gt;MONTH(K7)</formula>
    </cfRule>
  </conditionalFormatting>
  <conditionalFormatting sqref="K9:M9">
    <cfRule type="expression" dxfId="181" priority="19">
      <formula>ČísloZobrazovanéhoMesiaca&lt;&gt;MONTH(K9)</formula>
    </cfRule>
  </conditionalFormatting>
  <conditionalFormatting sqref="K14:AE14">
    <cfRule type="expression" dxfId="180" priority="107">
      <formula>ČísloZobrazovanéhoMesiaca&lt;&gt;MONTH(K14)</formula>
    </cfRule>
  </conditionalFormatting>
  <conditionalFormatting sqref="M11">
    <cfRule type="expression" dxfId="179" priority="27">
      <formula>ČísloZobrazovanéhoMesiaca&lt;&gt;MONTH(M11)</formula>
    </cfRule>
  </conditionalFormatting>
  <conditionalFormatting sqref="P7:R7">
    <cfRule type="expression" dxfId="178" priority="25">
      <formula>ČísloZobrazovanéhoMesiaca&lt;&gt;MONTH(P7)</formula>
    </cfRule>
  </conditionalFormatting>
  <conditionalFormatting sqref="P9:R9">
    <cfRule type="expression" dxfId="177" priority="17">
      <formula>ČísloZobrazovanéhoMesiaca&lt;&gt;MONTH(P9)</formula>
    </cfRule>
  </conditionalFormatting>
  <conditionalFormatting sqref="Q13:R13">
    <cfRule type="expression" dxfId="176" priority="74">
      <formula>ČísloZobrazovanéhoMesiaca&lt;&gt;MONTH(Q13)</formula>
    </cfRule>
  </conditionalFormatting>
  <conditionalFormatting sqref="Q15">
    <cfRule type="expression" dxfId="175" priority="112">
      <formula>ČísloZobrazovanéhoMesiaca&lt;&gt;MONTH(Q15)</formula>
    </cfRule>
  </conditionalFormatting>
  <conditionalFormatting sqref="R11 U11">
    <cfRule type="expression" dxfId="174" priority="33">
      <formula>ČísloZobrazovanéhoMesiaca&lt;&gt;MONTH(R11)</formula>
    </cfRule>
  </conditionalFormatting>
  <conditionalFormatting sqref="U7">
    <cfRule type="expression" dxfId="173" priority="60">
      <formula>ČísloZobrazovanéhoMesiaca&lt;&gt;MONTH(U7)</formula>
    </cfRule>
  </conditionalFormatting>
  <conditionalFormatting sqref="U9:W9">
    <cfRule type="expression" dxfId="172" priority="15">
      <formula>ČísloZobrazovanéhoMesiaca&lt;&gt;MONTH(U9)</formula>
    </cfRule>
  </conditionalFormatting>
  <conditionalFormatting sqref="U13:W13">
    <cfRule type="expression" dxfId="171" priority="26">
      <formula>ČísloZobrazovanéhoMesiaca&lt;&gt;MONTH(U13)</formula>
    </cfRule>
  </conditionalFormatting>
  <conditionalFormatting sqref="V15:W15">
    <cfRule type="expression" dxfId="170" priority="55">
      <formula>ČísloZobrazovanéhoMesiaca&lt;&gt;MONTH(V15)</formula>
    </cfRule>
  </conditionalFormatting>
  <conditionalFormatting sqref="W7">
    <cfRule type="expression" dxfId="169" priority="63">
      <formula>ČísloZobrazovanéhoMesiaca&lt;&gt;MONTH(W7)</formula>
    </cfRule>
  </conditionalFormatting>
  <conditionalFormatting sqref="W11">
    <cfRule type="expression" dxfId="168" priority="4">
      <formula>ČísloZobrazovanéhoMesiaca&lt;&gt;MONTH(W11)</formula>
    </cfRule>
  </conditionalFormatting>
  <conditionalFormatting sqref="Z7">
    <cfRule type="expression" dxfId="167" priority="59">
      <formula>ČísloZobrazovanéhoMesiaca&lt;&gt;MONTH(Z7)</formula>
    </cfRule>
  </conditionalFormatting>
  <conditionalFormatting sqref="Z11">
    <cfRule type="expression" dxfId="166" priority="32">
      <formula>ČísloZobrazovanéhoMesiaca&lt;&gt;MONTH(Z11)</formula>
    </cfRule>
  </conditionalFormatting>
  <conditionalFormatting sqref="Z9:AB9">
    <cfRule type="expression" dxfId="165" priority="13">
      <formula>ČísloZobrazovanéhoMesiaca&lt;&gt;MONTH(Z9)</formula>
    </cfRule>
  </conditionalFormatting>
  <conditionalFormatting sqref="Z13:AH13 AJ13">
    <cfRule type="expression" dxfId="164" priority="205">
      <formula>ČísloZobrazovanéhoMesiaca&lt;&gt;MONTH(Z13)</formula>
    </cfRule>
  </conditionalFormatting>
  <conditionalFormatting sqref="AA15">
    <cfRule type="expression" dxfId="163" priority="118">
      <formula>ČísloZobrazovanéhoMesiaca&lt;&gt;MONTH(AA15)</formula>
    </cfRule>
  </conditionalFormatting>
  <conditionalFormatting sqref="AB7">
    <cfRule type="expression" dxfId="162" priority="57">
      <formula>ČísloZobrazovanéhoMesiaca&lt;&gt;MONTH(AB7)</formula>
    </cfRule>
  </conditionalFormatting>
  <conditionalFormatting sqref="AB11 AE11">
    <cfRule type="expression" dxfId="161" priority="31">
      <formula>ČísloZobrazovanéhoMesiaca&lt;&gt;MONTH(AB11)</formula>
    </cfRule>
  </conditionalFormatting>
  <conditionalFormatting sqref="AB15">
    <cfRule type="expression" dxfId="160" priority="73">
      <formula>ČísloZobrazovanéhoMesiaca&lt;&gt;MONTH(AB15)</formula>
    </cfRule>
  </conditionalFormatting>
  <conditionalFormatting sqref="AE7">
    <cfRule type="expression" dxfId="159" priority="58">
      <formula>ČísloZobrazovanéhoMesiaca&lt;&gt;MONTH(AE7)</formula>
    </cfRule>
  </conditionalFormatting>
  <conditionalFormatting sqref="AE9">
    <cfRule type="expression" dxfId="158" priority="12">
      <formula>ČísloZobrazovanéhoMesiaca&lt;&gt;MONTH(AE9)</formula>
    </cfRule>
  </conditionalFormatting>
  <conditionalFormatting sqref="AF15:AH15">
    <cfRule type="expression" dxfId="157" priority="103">
      <formula>ČísloZobrazovanéhoMesiaca&lt;&gt;MONTH(AF15)</formula>
    </cfRule>
  </conditionalFormatting>
  <conditionalFormatting sqref="AG9">
    <cfRule type="expression" dxfId="156" priority="37">
      <formula>ČísloZobrazovanéhoMesiaca&lt;&gt;MONTH(AG9)</formula>
    </cfRule>
  </conditionalFormatting>
  <conditionalFormatting sqref="AG11">
    <cfRule type="expression" dxfId="155" priority="5">
      <formula>ČísloZobrazovanéhoMesiaca&lt;&gt;MONTH(AG11)</formula>
    </cfRule>
  </conditionalFormatting>
  <conditionalFormatting sqref="AG7:AH7">
    <cfRule type="expression" dxfId="154" priority="56">
      <formula>ČísloZobrazovanéhoMesiaca&lt;&gt;MONTH(AG7)</formula>
    </cfRule>
  </conditionalFormatting>
  <conditionalFormatting sqref="AH14 AJ14">
    <cfRule type="expression" dxfId="153" priority="176">
      <formula>ČísloZobrazovanéhoMesiaca&lt;&gt;MONTH(AH14)</formula>
    </cfRule>
  </conditionalFormatting>
  <conditionalFormatting sqref="AJ6:AJ8">
    <cfRule type="expression" dxfId="152" priority="189">
      <formula>ČísloZobrazovanéhoMesiaca&lt;&gt;MONTH(AJ6)</formula>
    </cfRule>
  </conditionalFormatting>
  <conditionalFormatting sqref="AJ9">
    <cfRule type="expression" dxfId="151" priority="207">
      <formula>ČísloZobrazovanéhoMesiaca&lt;&gt;MONTH(AJ9)</formula>
    </cfRule>
  </conditionalFormatting>
  <conditionalFormatting sqref="AJ11">
    <cfRule type="expression" dxfId="150" priority="206">
      <formula>ČísloZobrazovanéhoMesiaca&lt;&gt;MONTH(AJ11)</formula>
    </cfRule>
  </conditionalFormatting>
  <conditionalFormatting sqref="AJ15">
    <cfRule type="expression" dxfId="149" priority="204">
      <formula>ČísloZobrazovanéhoMesiaca&lt;&gt;MONTH(AJ15)</formula>
    </cfRule>
  </conditionalFormatting>
  <conditionalFormatting sqref="L15">
    <cfRule type="expression" dxfId="148" priority="3">
      <formula>ČísloZobrazovanéhoMesiaca&lt;&gt;MONTH(L15)</formula>
    </cfRule>
  </conditionalFormatting>
  <conditionalFormatting sqref="M15">
    <cfRule type="expression" dxfId="147" priority="2">
      <formula>ČísloZobrazovanéhoMesiaca&lt;&gt;MONTH(M15)</formula>
    </cfRule>
  </conditionalFormatting>
  <conditionalFormatting sqref="R15">
    <cfRule type="expression" dxfId="146" priority="1">
      <formula>ČísloZobrazovanéhoMesiaca&lt;&gt;MONTH(R15)</formula>
    </cfRule>
  </conditionalFormatting>
  <printOptions horizontalCentered="1" verticalCentered="1"/>
  <pageMargins left="0.45" right="0.45" top="0.4" bottom="0.5" header="0.3" footer="0.3"/>
  <pageSetup paperSize="9" scale="7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/>
    <pageSetUpPr fitToPage="1"/>
  </sheetPr>
  <dimension ref="A2:AJ19"/>
  <sheetViews>
    <sheetView showGridLines="0" zoomScale="90" zoomScaleNormal="90" workbookViewId="0">
      <selection activeCell="AQ15" sqref="AQ15"/>
    </sheetView>
  </sheetViews>
  <sheetFormatPr defaultRowHeight="17.25" x14ac:dyDescent="0.3"/>
  <cols>
    <col min="1" max="1" width="4.777343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1:36" ht="43.5" x14ac:dyDescent="0.3">
      <c r="B2" s="212" t="str">
        <f>TEXT(EOMONTH(april!$C$10,0)+1,"mmmm")</f>
        <v>máj</v>
      </c>
      <c r="C2" s="212"/>
      <c r="D2" s="212"/>
      <c r="E2" s="212"/>
      <c r="F2" s="212"/>
      <c r="G2" s="212"/>
      <c r="H2" s="212"/>
      <c r="J2" s="212">
        <v>2024</v>
      </c>
      <c r="K2" s="212"/>
      <c r="L2" s="212"/>
      <c r="M2" s="212"/>
      <c r="O2" s="286" t="str">
        <f>DeňZačatia</f>
        <v>Pondelok</v>
      </c>
      <c r="P2" s="286"/>
      <c r="Q2" s="286"/>
      <c r="R2" s="286"/>
      <c r="S2" s="286"/>
    </row>
    <row r="3" spans="1:36" x14ac:dyDescent="0.3">
      <c r="B3" s="7" t="s">
        <v>0</v>
      </c>
      <c r="C3" s="7"/>
      <c r="D3" s="7"/>
      <c r="E3" s="7"/>
      <c r="F3" s="7"/>
      <c r="G3" s="7"/>
      <c r="H3" s="7"/>
      <c r="J3" s="7" t="s">
        <v>2</v>
      </c>
      <c r="K3" s="7"/>
      <c r="L3" s="7"/>
      <c r="M3" s="7"/>
      <c r="O3" s="7" t="s">
        <v>4</v>
      </c>
      <c r="P3" s="7"/>
      <c r="Q3" s="7"/>
      <c r="R3" s="7"/>
      <c r="S3" s="7"/>
    </row>
    <row r="5" spans="1:36" ht="21" customHeight="1" x14ac:dyDescent="0.3">
      <c r="B5" s="215">
        <f>INDEX(kalendár,,1)</f>
        <v>45404</v>
      </c>
      <c r="C5" s="203"/>
      <c r="D5" s="203"/>
      <c r="E5" s="203"/>
      <c r="F5" s="203"/>
      <c r="G5" s="202">
        <f>INDEX(kalendár,,2)</f>
        <v>45405</v>
      </c>
      <c r="H5" s="202"/>
      <c r="I5" s="202"/>
      <c r="J5" s="202"/>
      <c r="K5" s="202"/>
      <c r="L5" s="202">
        <f>INDEX(kalendár,,3)</f>
        <v>45406</v>
      </c>
      <c r="M5" s="202"/>
      <c r="N5" s="202"/>
      <c r="O5" s="202"/>
      <c r="P5" s="202"/>
      <c r="Q5" s="202">
        <f>INDEX(kalendár,,4)</f>
        <v>45407</v>
      </c>
      <c r="R5" s="202"/>
      <c r="S5" s="202"/>
      <c r="T5" s="202"/>
      <c r="U5" s="202"/>
      <c r="V5" s="202">
        <f>INDEX(kalendár,,5)</f>
        <v>45408</v>
      </c>
      <c r="W5" s="202"/>
      <c r="X5" s="202"/>
      <c r="Y5" s="202"/>
      <c r="Z5" s="202"/>
      <c r="AA5" s="202">
        <f>INDEX(kalendár,,6)</f>
        <v>45409</v>
      </c>
      <c r="AB5" s="202"/>
      <c r="AC5" s="202"/>
      <c r="AD5" s="202"/>
      <c r="AE5" s="202"/>
      <c r="AF5" s="203">
        <f>INDEX(kalendár,,7)</f>
        <v>45410</v>
      </c>
      <c r="AG5" s="203"/>
      <c r="AH5" s="203"/>
      <c r="AI5" s="203"/>
      <c r="AJ5" s="204"/>
    </row>
    <row r="6" spans="1:36" ht="24" customHeight="1" x14ac:dyDescent="0.3">
      <c r="B6" s="10"/>
      <c r="C6" s="80">
        <f>INDEX(kalendár,ndx+0,1)</f>
        <v>45411</v>
      </c>
      <c r="D6" s="80"/>
      <c r="E6" s="80"/>
      <c r="F6" s="81"/>
      <c r="G6" s="82"/>
      <c r="H6" s="80">
        <f>INDEX(kalendár,ndx+0,2)</f>
        <v>45412</v>
      </c>
      <c r="I6" s="80"/>
      <c r="J6" s="80"/>
      <c r="K6" s="81"/>
      <c r="L6" s="82"/>
      <c r="M6" s="80">
        <f>INDEX(kalendár,ndx+0,3)</f>
        <v>45413</v>
      </c>
      <c r="N6" s="80"/>
      <c r="O6" s="80"/>
      <c r="P6" s="81"/>
      <c r="Q6" s="82"/>
      <c r="R6" s="80">
        <f>INDEX(kalendár,ndx+0,4)</f>
        <v>45414</v>
      </c>
      <c r="S6" s="80"/>
      <c r="T6" s="80" t="s">
        <v>54</v>
      </c>
      <c r="U6" s="81"/>
      <c r="V6" s="82"/>
      <c r="W6" s="80">
        <f>INDEX(kalendár,ndx+0,5)</f>
        <v>45415</v>
      </c>
      <c r="X6" s="80"/>
      <c r="Y6" s="80" t="s">
        <v>16</v>
      </c>
      <c r="Z6" s="81"/>
      <c r="AA6" s="82"/>
      <c r="AB6" s="80">
        <f>INDEX(kalendár,ndx+0,6)</f>
        <v>45416</v>
      </c>
      <c r="AC6" s="80"/>
      <c r="AD6" s="80"/>
      <c r="AE6" s="81"/>
      <c r="AF6" s="82"/>
      <c r="AG6" s="80">
        <f>INDEX(kalendár,ndx+0,7)</f>
        <v>45417</v>
      </c>
      <c r="AH6" s="80"/>
      <c r="AI6" s="102"/>
      <c r="AJ6" s="9"/>
    </row>
    <row r="7" spans="1:36" ht="59.25" customHeight="1" x14ac:dyDescent="0.3">
      <c r="A7" t="s">
        <v>67</v>
      </c>
      <c r="B7" s="10"/>
      <c r="C7" s="155"/>
      <c r="D7" s="83"/>
      <c r="E7" s="83"/>
      <c r="F7" s="100"/>
      <c r="G7" s="82"/>
      <c r="H7" s="196"/>
      <c r="I7" s="195"/>
      <c r="J7" s="195"/>
      <c r="K7" s="100"/>
      <c r="L7" s="82"/>
      <c r="M7" s="178"/>
      <c r="N7" s="178"/>
      <c r="O7" s="185" t="s">
        <v>150</v>
      </c>
      <c r="P7" s="100"/>
      <c r="Q7" s="82"/>
      <c r="R7" s="285" t="s">
        <v>111</v>
      </c>
      <c r="S7" s="285"/>
      <c r="T7" s="285"/>
      <c r="U7" s="100"/>
      <c r="V7" s="82"/>
      <c r="W7" s="283" t="s">
        <v>124</v>
      </c>
      <c r="X7" s="283"/>
      <c r="Y7" s="283"/>
      <c r="Z7" s="100"/>
      <c r="AA7" s="82"/>
      <c r="AB7" s="124"/>
      <c r="AC7" s="124"/>
      <c r="AD7" s="124"/>
      <c r="AE7" s="100"/>
      <c r="AF7" s="82"/>
      <c r="AG7" s="155"/>
      <c r="AH7" s="83"/>
      <c r="AI7" s="102" t="s">
        <v>66</v>
      </c>
      <c r="AJ7" s="9"/>
    </row>
    <row r="8" spans="1:36" ht="24" customHeight="1" x14ac:dyDescent="0.3">
      <c r="B8" s="10"/>
      <c r="C8" s="80">
        <f>INDEX(kalendár,ndx+1,1)</f>
        <v>45418</v>
      </c>
      <c r="D8" s="80"/>
      <c r="E8" s="139" t="s">
        <v>78</v>
      </c>
      <c r="F8" s="81"/>
      <c r="G8" s="82"/>
      <c r="H8" s="80">
        <f>INDEX(kalendár,ndx+1,2)</f>
        <v>45419</v>
      </c>
      <c r="I8" s="80"/>
      <c r="J8" s="139" t="s">
        <v>78</v>
      </c>
      <c r="K8" s="81"/>
      <c r="L8" s="82"/>
      <c r="M8" s="80">
        <f>INDEX(kalendár,ndx+1,3)</f>
        <v>45420</v>
      </c>
      <c r="N8" s="80"/>
      <c r="O8" s="139" t="s">
        <v>78</v>
      </c>
      <c r="P8" s="81"/>
      <c r="Q8" s="82"/>
      <c r="R8" s="132">
        <f>INDEX(kalendár,ndx+1,4)</f>
        <v>45421</v>
      </c>
      <c r="S8" s="132"/>
      <c r="T8" s="139" t="s">
        <v>78</v>
      </c>
      <c r="U8" s="81"/>
      <c r="V8" s="82"/>
      <c r="W8" s="80">
        <f>INDEX(kalendár,ndx+1,5)</f>
        <v>45422</v>
      </c>
      <c r="X8" s="80"/>
      <c r="Y8" s="139" t="s">
        <v>78</v>
      </c>
      <c r="Z8" s="81"/>
      <c r="AA8" s="82"/>
      <c r="AB8" s="80">
        <f>INDEX(kalendár,ndx+1,6)</f>
        <v>45423</v>
      </c>
      <c r="AC8" s="80"/>
      <c r="AD8" s="80"/>
      <c r="AE8" s="81"/>
      <c r="AF8" s="82"/>
      <c r="AG8" s="80">
        <f>INDEX(kalendár,ndx+1,7)</f>
        <v>45424</v>
      </c>
      <c r="AH8" s="80"/>
      <c r="AI8" s="102"/>
      <c r="AJ8" s="9"/>
    </row>
    <row r="9" spans="1:36" ht="59.25" customHeight="1" x14ac:dyDescent="0.3">
      <c r="A9" t="s">
        <v>68</v>
      </c>
      <c r="B9" s="10"/>
      <c r="C9" s="226" t="s">
        <v>161</v>
      </c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100"/>
      <c r="AA9" s="82"/>
      <c r="AB9" s="124"/>
      <c r="AC9" s="124"/>
      <c r="AD9" s="124"/>
      <c r="AE9" s="81"/>
      <c r="AF9" s="82"/>
      <c r="AG9" s="231"/>
      <c r="AH9" s="231"/>
      <c r="AI9" s="102" t="s">
        <v>67</v>
      </c>
      <c r="AJ9" s="9"/>
    </row>
    <row r="10" spans="1:36" ht="24" customHeight="1" x14ac:dyDescent="0.3">
      <c r="B10" s="10"/>
      <c r="C10" s="80">
        <f>INDEX(kalendár,ndx+2,1)</f>
        <v>45425</v>
      </c>
      <c r="D10" s="80"/>
      <c r="E10" s="80" t="s">
        <v>158</v>
      </c>
      <c r="F10" s="81"/>
      <c r="G10" s="82"/>
      <c r="H10" s="80">
        <f>INDEX(kalendár,ndx+2,2)</f>
        <v>45426</v>
      </c>
      <c r="I10" s="80"/>
      <c r="J10" s="80"/>
      <c r="K10" s="81"/>
      <c r="L10" s="82"/>
      <c r="M10" s="80">
        <f>INDEX(kalendár,ndx+2,3)</f>
        <v>45427</v>
      </c>
      <c r="N10" s="80"/>
      <c r="O10" s="80"/>
      <c r="P10" s="81"/>
      <c r="Q10" s="82"/>
      <c r="R10" s="80">
        <f>INDEX(kalendár,ndx+2,4)</f>
        <v>45428</v>
      </c>
      <c r="S10" s="80"/>
      <c r="T10" s="80"/>
      <c r="U10" s="81"/>
      <c r="V10" s="82"/>
      <c r="W10" s="80">
        <f>INDEX(kalendár,ndx+2,5)</f>
        <v>45429</v>
      </c>
      <c r="X10" s="80"/>
      <c r="Y10" s="80"/>
      <c r="Z10" s="81"/>
      <c r="AA10" s="82"/>
      <c r="AB10" s="80">
        <f>INDEX(kalendár,ndx+2,6)</f>
        <v>45430</v>
      </c>
      <c r="AC10" s="80"/>
      <c r="AD10" s="80"/>
      <c r="AE10" s="81"/>
      <c r="AF10" s="82"/>
      <c r="AG10" s="80">
        <f>INDEX(kalendár,ndx+2,7)</f>
        <v>45431</v>
      </c>
      <c r="AH10" s="80"/>
      <c r="AI10" s="102"/>
      <c r="AJ10" s="9"/>
    </row>
    <row r="11" spans="1:36" ht="59.25" customHeight="1" x14ac:dyDescent="0.3">
      <c r="A11" t="s">
        <v>69</v>
      </c>
      <c r="B11" s="10"/>
      <c r="C11" s="288" t="s">
        <v>149</v>
      </c>
      <c r="D11" s="288"/>
      <c r="E11" s="288"/>
      <c r="F11" s="100"/>
      <c r="G11" s="82"/>
      <c r="H11" s="140"/>
      <c r="I11" s="140"/>
      <c r="J11" s="140"/>
      <c r="K11" s="100"/>
      <c r="L11" s="82"/>
      <c r="M11" s="178"/>
      <c r="N11" s="178"/>
      <c r="O11" s="178"/>
      <c r="P11" s="100"/>
      <c r="Q11" s="82"/>
      <c r="R11" s="178"/>
      <c r="S11" s="178"/>
      <c r="T11" s="178"/>
      <c r="U11" s="100"/>
      <c r="V11" s="82"/>
      <c r="W11" s="178"/>
      <c r="X11" s="178"/>
      <c r="Y11" s="178"/>
      <c r="Z11" s="100"/>
      <c r="AA11" s="82"/>
      <c r="AB11" s="124"/>
      <c r="AC11" s="124"/>
      <c r="AD11" s="124"/>
      <c r="AE11" s="81"/>
      <c r="AF11" s="82"/>
      <c r="AG11" s="83"/>
      <c r="AH11" s="83"/>
      <c r="AI11" s="102" t="s">
        <v>68</v>
      </c>
      <c r="AJ11" s="9"/>
    </row>
    <row r="12" spans="1:36" ht="24" customHeight="1" x14ac:dyDescent="0.3">
      <c r="B12" s="10"/>
      <c r="C12" s="80">
        <f>INDEX(kalendár,ndx+3,1)</f>
        <v>45432</v>
      </c>
      <c r="D12" s="80"/>
      <c r="E12" s="80"/>
      <c r="F12" s="81"/>
      <c r="G12" s="82"/>
      <c r="H12" s="80">
        <f>INDEX(kalendár,ndx+3,2)</f>
        <v>45433</v>
      </c>
      <c r="I12" s="80"/>
      <c r="J12" s="80" t="s">
        <v>33</v>
      </c>
      <c r="K12" s="81"/>
      <c r="L12" s="82"/>
      <c r="M12" s="80">
        <f>INDEX(kalendár,ndx+3,3)</f>
        <v>45434</v>
      </c>
      <c r="N12" s="80"/>
      <c r="O12" s="80"/>
      <c r="P12" s="81"/>
      <c r="Q12" s="82"/>
      <c r="R12" s="80">
        <f>INDEX(kalendár,ndx+3,4)</f>
        <v>45435</v>
      </c>
      <c r="S12" s="80"/>
      <c r="T12" s="80"/>
      <c r="U12" s="81"/>
      <c r="V12" s="82"/>
      <c r="W12" s="80">
        <f>INDEX(kalendár,ndx+3,5)</f>
        <v>45436</v>
      </c>
      <c r="X12" s="80"/>
      <c r="Y12" s="80"/>
      <c r="Z12" s="81"/>
      <c r="AA12" s="82"/>
      <c r="AB12" s="80">
        <f>INDEX(kalendár,ndx+3,6)</f>
        <v>45437</v>
      </c>
      <c r="AC12" s="80"/>
      <c r="AD12" s="80"/>
      <c r="AE12" s="81"/>
      <c r="AF12" s="82"/>
      <c r="AG12" s="80">
        <f>INDEX(kalendár,ndx+3,7)</f>
        <v>45438</v>
      </c>
      <c r="AH12" s="80"/>
      <c r="AI12" s="102"/>
      <c r="AJ12" s="9"/>
    </row>
    <row r="13" spans="1:36" ht="59.25" customHeight="1" x14ac:dyDescent="0.3">
      <c r="A13" t="s">
        <v>70</v>
      </c>
      <c r="B13" s="10"/>
      <c r="C13" s="192"/>
      <c r="D13" s="192"/>
      <c r="E13" s="192"/>
      <c r="F13" s="81"/>
      <c r="G13" s="82"/>
      <c r="H13" s="289" t="s">
        <v>80</v>
      </c>
      <c r="I13" s="289"/>
      <c r="J13" s="289"/>
      <c r="K13" s="81"/>
      <c r="L13" s="82"/>
      <c r="M13" s="101"/>
      <c r="N13" s="101"/>
      <c r="O13" s="101"/>
      <c r="P13" s="81"/>
      <c r="Q13" s="82"/>
      <c r="R13" s="83"/>
      <c r="S13" s="83"/>
      <c r="T13" s="83"/>
      <c r="U13" s="81"/>
      <c r="V13" s="82"/>
      <c r="W13" s="83"/>
      <c r="X13" s="83"/>
      <c r="Y13" s="83"/>
      <c r="Z13" s="81"/>
      <c r="AA13" s="82"/>
      <c r="AB13" s="83"/>
      <c r="AC13" s="83"/>
      <c r="AD13" s="83"/>
      <c r="AE13" s="81"/>
      <c r="AF13" s="82"/>
      <c r="AG13" s="83"/>
      <c r="AH13" s="83"/>
      <c r="AI13" s="102" t="s">
        <v>69</v>
      </c>
      <c r="AJ13" s="9"/>
    </row>
    <row r="14" spans="1:36" ht="24" customHeight="1" x14ac:dyDescent="0.3">
      <c r="B14" s="10"/>
      <c r="C14" s="80">
        <f>INDEX(kalendár,ndx+4,1)</f>
        <v>45439</v>
      </c>
      <c r="D14" s="80"/>
      <c r="E14" s="80"/>
      <c r="F14" s="81"/>
      <c r="G14" s="82"/>
      <c r="H14" s="80">
        <f>INDEX(kalendár,ndx+4,2)</f>
        <v>45440</v>
      </c>
      <c r="I14" s="80"/>
      <c r="J14" s="80"/>
      <c r="K14" s="81"/>
      <c r="L14" s="82"/>
      <c r="M14" s="80">
        <f>INDEX(kalendár,ndx+4,3)</f>
        <v>45441</v>
      </c>
      <c r="N14" s="80"/>
      <c r="O14" s="80"/>
      <c r="P14" s="81"/>
      <c r="Q14" s="82"/>
      <c r="R14" s="80">
        <f>INDEX(kalendár,ndx+4,4)</f>
        <v>45442</v>
      </c>
      <c r="S14" s="80"/>
      <c r="T14" s="80"/>
      <c r="U14" s="81"/>
      <c r="V14" s="82"/>
      <c r="W14" s="80">
        <f>INDEX(kalendár,ndx+4,5)</f>
        <v>45443</v>
      </c>
      <c r="X14" s="80"/>
      <c r="Y14" s="80"/>
      <c r="Z14" s="81"/>
      <c r="AA14" s="82"/>
      <c r="AB14" s="80">
        <f>INDEX(kalendár,ndx+4,6)</f>
        <v>45444</v>
      </c>
      <c r="AC14" s="80"/>
      <c r="AD14" s="80"/>
      <c r="AE14" s="81"/>
      <c r="AF14" s="82"/>
      <c r="AG14" s="80">
        <f>INDEX(kalendár,ndx+4,7)</f>
        <v>45445</v>
      </c>
      <c r="AH14" s="80"/>
      <c r="AI14" s="102"/>
      <c r="AJ14" s="9"/>
    </row>
    <row r="15" spans="1:36" ht="59.25" customHeight="1" x14ac:dyDescent="0.3">
      <c r="A15" t="s">
        <v>71</v>
      </c>
      <c r="B15" s="10"/>
      <c r="C15" s="291" t="s">
        <v>96</v>
      </c>
      <c r="D15" s="291"/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291"/>
      <c r="W15" s="291"/>
      <c r="X15" s="291"/>
      <c r="Y15" s="291"/>
      <c r="Z15" s="81"/>
      <c r="AA15" s="82"/>
      <c r="AB15" s="83"/>
      <c r="AC15" s="83"/>
      <c r="AD15" s="83"/>
      <c r="AE15" s="81"/>
      <c r="AF15" s="82"/>
      <c r="AG15" s="83"/>
      <c r="AH15" s="83"/>
      <c r="AI15" s="102" t="s">
        <v>70</v>
      </c>
      <c r="AJ15" s="9"/>
    </row>
    <row r="16" spans="1:36" ht="21.75" customHeight="1" x14ac:dyDescent="0.3">
      <c r="B16" s="13"/>
      <c r="C16" s="68" t="s">
        <v>1</v>
      </c>
      <c r="D16" s="30"/>
      <c r="E16" t="s">
        <v>112</v>
      </c>
      <c r="AJ16" s="3"/>
    </row>
    <row r="17" spans="2:36" ht="21.75" customHeight="1" x14ac:dyDescent="0.3">
      <c r="B17" s="2"/>
      <c r="C17" s="200" t="s">
        <v>82</v>
      </c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3"/>
    </row>
    <row r="18" spans="2:36" ht="21.75" customHeight="1" x14ac:dyDescent="0.3">
      <c r="B18" s="2"/>
      <c r="C18" s="200" t="s">
        <v>83</v>
      </c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3"/>
    </row>
    <row r="19" spans="2:36" ht="21.75" customHeight="1" x14ac:dyDescent="0.3">
      <c r="B19" s="4"/>
      <c r="C19" s="290" t="s">
        <v>185</v>
      </c>
      <c r="D19" s="290"/>
      <c r="E19" s="290"/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0"/>
      <c r="AC19" s="290"/>
      <c r="AD19" s="290"/>
      <c r="AE19" s="290"/>
      <c r="AF19" s="290"/>
      <c r="AG19" s="290"/>
      <c r="AH19" s="290"/>
      <c r="AI19" s="290"/>
      <c r="AJ19" s="6"/>
    </row>
  </sheetData>
  <dataConsolidate link="1"/>
  <mergeCells count="20">
    <mergeCell ref="C11:E11"/>
    <mergeCell ref="W7:Y7"/>
    <mergeCell ref="AG9:AH9"/>
    <mergeCell ref="C19:AI19"/>
    <mergeCell ref="C18:AI18"/>
    <mergeCell ref="C17:AI17"/>
    <mergeCell ref="R7:T7"/>
    <mergeCell ref="C15:Y15"/>
    <mergeCell ref="C9:Y9"/>
    <mergeCell ref="H13:J13"/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</mergeCells>
  <conditionalFormatting sqref="B15">
    <cfRule type="expression" dxfId="145" priority="208">
      <formula>ČísloZobrazovanéhoMesiaca&lt;&gt;MONTH(B15)</formula>
    </cfRule>
  </conditionalFormatting>
  <conditionalFormatting sqref="B11:C11">
    <cfRule type="expression" dxfId="144" priority="20">
      <formula>ČísloZobrazovanéhoMesiaca&lt;&gt;MONTH(B11)</formula>
    </cfRule>
  </conditionalFormatting>
  <conditionalFormatting sqref="B13:C13">
    <cfRule type="expression" dxfId="143" priority="209">
      <formula>ČísloZobrazovanéhoMesiaca&lt;&gt;MONTH(B13)</formula>
    </cfRule>
  </conditionalFormatting>
  <conditionalFormatting sqref="B7:E7">
    <cfRule type="expression" dxfId="142" priority="24">
      <formula>ČísloZobrazovanéhoMesiaca&lt;&gt;MONTH(B7)</formula>
    </cfRule>
  </conditionalFormatting>
  <conditionalFormatting sqref="B9">
    <cfRule type="expression" dxfId="141" priority="21">
      <formula>ČísloZobrazovanéhoMesiaca&lt;&gt;MONTH(B9)</formula>
    </cfRule>
  </conditionalFormatting>
  <conditionalFormatting sqref="B8:P8">
    <cfRule type="expression" dxfId="140" priority="155">
      <formula>ČísloZobrazovanéhoMesiaca&lt;&gt;MONTH(B8)</formula>
    </cfRule>
  </conditionalFormatting>
  <conditionalFormatting sqref="B6:AE6">
    <cfRule type="expression" dxfId="139" priority="28">
      <formula>ČísloZobrazovanéhoMesiaca&lt;&gt;MONTH(B6)</formula>
    </cfRule>
  </conditionalFormatting>
  <conditionalFormatting sqref="B5:AF5">
    <cfRule type="expression" dxfId="138" priority="164">
      <formula>(WEEKDAY(B5)=1)+(WEEKDAY(B5)=7)</formula>
    </cfRule>
  </conditionalFormatting>
  <conditionalFormatting sqref="B14:AH14">
    <cfRule type="expression" dxfId="137" priority="138">
      <formula>ČísloZobrazovanéhoMesiaca&lt;&gt;MONTH(B14)</formula>
    </cfRule>
  </conditionalFormatting>
  <conditionalFormatting sqref="E10">
    <cfRule type="expression" dxfId="136" priority="7">
      <formula>ČísloZobrazovanéhoMesiaca&lt;&gt;MONTH(E10)</formula>
    </cfRule>
  </conditionalFormatting>
  <conditionalFormatting sqref="F13:G13">
    <cfRule type="expression" dxfId="135" priority="94">
      <formula>ČísloZobrazovanéhoMesiaca&lt;&gt;MONTH(F13)</formula>
    </cfRule>
  </conditionalFormatting>
  <conditionalFormatting sqref="G7:H7">
    <cfRule type="expression" dxfId="134" priority="22">
      <formula>ČísloZobrazovanéhoMesiaca&lt;&gt;MONTH(G7)</formula>
    </cfRule>
  </conditionalFormatting>
  <conditionalFormatting sqref="G11:H11">
    <cfRule type="expression" dxfId="133" priority="6">
      <formula>ČísloZobrazovanéhoMesiaca&lt;&gt;MONTH(G11)</formula>
    </cfRule>
  </conditionalFormatting>
  <conditionalFormatting sqref="K13:M13">
    <cfRule type="expression" dxfId="132" priority="197">
      <formula>ČísloZobrazovanéhoMesiaca&lt;&gt;MONTH(K13)</formula>
    </cfRule>
  </conditionalFormatting>
  <conditionalFormatting sqref="L7:M7">
    <cfRule type="expression" dxfId="131" priority="33">
      <formula>ČísloZobrazovanéhoMesiaca&lt;&gt;MONTH(L7)</formula>
    </cfRule>
  </conditionalFormatting>
  <conditionalFormatting sqref="L11:M11">
    <cfRule type="expression" dxfId="130" priority="16">
      <formula>ČísloZobrazovanéhoMesiaca&lt;&gt;MONTH(L11)</formula>
    </cfRule>
  </conditionalFormatting>
  <conditionalFormatting sqref="P13:AH13 AJ13">
    <cfRule type="expression" dxfId="129" priority="173">
      <formula>ČísloZobrazovanéhoMesiaca&lt;&gt;MONTH(P13)</formula>
    </cfRule>
  </conditionalFormatting>
  <conditionalFormatting sqref="Q7:R7">
    <cfRule type="expression" dxfId="128" priority="23">
      <formula>ČísloZobrazovanéhoMesiaca&lt;&gt;MONTH(Q7)</formula>
    </cfRule>
  </conditionalFormatting>
  <conditionalFormatting sqref="Q11:R11">
    <cfRule type="expression" dxfId="127" priority="14">
      <formula>ČísloZobrazovanéhoMesiaca&lt;&gt;MONTH(Q11)</formula>
    </cfRule>
  </conditionalFormatting>
  <conditionalFormatting sqref="U8">
    <cfRule type="expression" dxfId="126" priority="9">
      <formula>ČísloZobrazovanéhoMesiaca&lt;&gt;MONTH(U8)</formula>
    </cfRule>
  </conditionalFormatting>
  <conditionalFormatting sqref="V7:W7">
    <cfRule type="expression" dxfId="125" priority="29">
      <formula>ČísloZobrazovanéhoMesiaca&lt;&gt;MONTH(V7)</formula>
    </cfRule>
  </conditionalFormatting>
  <conditionalFormatting sqref="V11:W11">
    <cfRule type="expression" dxfId="124" priority="10">
      <formula>ČísloZobrazovanéhoMesiaca&lt;&gt;MONTH(V11)</formula>
    </cfRule>
  </conditionalFormatting>
  <conditionalFormatting sqref="Z8">
    <cfRule type="expression" dxfId="123" priority="8">
      <formula>ČísloZobrazovanéhoMesiaca&lt;&gt;MONTH(Z8)</formula>
    </cfRule>
  </conditionalFormatting>
  <conditionalFormatting sqref="Z15:AH15 AJ15">
    <cfRule type="expression" dxfId="122" priority="172">
      <formula>ČísloZobrazovanéhoMesiaca&lt;&gt;MONTH(Z15)</formula>
    </cfRule>
  </conditionalFormatting>
  <conditionalFormatting sqref="AA7">
    <cfRule type="expression" dxfId="121" priority="49">
      <formula>ČísloZobrazovanéhoMesiaca&lt;&gt;MONTH(AA7)</formula>
    </cfRule>
  </conditionalFormatting>
  <conditionalFormatting sqref="AA9">
    <cfRule type="expression" dxfId="120" priority="106">
      <formula>ČísloZobrazovanéhoMesiaca&lt;&gt;MONTH(AA9)</formula>
    </cfRule>
  </conditionalFormatting>
  <conditionalFormatting sqref="AA11">
    <cfRule type="expression" dxfId="119" priority="26">
      <formula>ČísloZobrazovanéhoMesiaca&lt;&gt;MONTH(AA11)</formula>
    </cfRule>
  </conditionalFormatting>
  <conditionalFormatting sqref="AB7">
    <cfRule type="expression" dxfId="118" priority="30">
      <formula>ČísloZobrazovanéhoMesiaca&lt;&gt;MONTH(AB7)</formula>
    </cfRule>
  </conditionalFormatting>
  <conditionalFormatting sqref="AB9">
    <cfRule type="expression" dxfId="117" priority="91">
      <formula>ČísloZobrazovanéhoMesiaca&lt;&gt;MONTH(AB9)</formula>
    </cfRule>
  </conditionalFormatting>
  <conditionalFormatting sqref="AB11">
    <cfRule type="expression" dxfId="116" priority="25">
      <formula>ČísloZobrazovanéhoMesiaca&lt;&gt;MONTH(AB11)</formula>
    </cfRule>
  </conditionalFormatting>
  <conditionalFormatting sqref="AE9:AG9 AJ9">
    <cfRule type="expression" dxfId="115" priority="175">
      <formula>ČísloZobrazovanéhoMesiaca&lt;&gt;MONTH(AE9)</formula>
    </cfRule>
  </conditionalFormatting>
  <conditionalFormatting sqref="AE8:AH8">
    <cfRule type="expression" dxfId="114" priority="151">
      <formula>ČísloZobrazovanéhoMesiaca&lt;&gt;MONTH(AE8)</formula>
    </cfRule>
  </conditionalFormatting>
  <conditionalFormatting sqref="AE11:AH11 AJ11">
    <cfRule type="expression" dxfId="113" priority="174">
      <formula>ČísloZobrazovanéhoMesiaca&lt;&gt;MONTH(AE11)</formula>
    </cfRule>
  </conditionalFormatting>
  <conditionalFormatting sqref="AF7:AH7">
    <cfRule type="expression" dxfId="112" priority="34">
      <formula>ČísloZobrazovanéhoMesiaca&lt;&gt;MONTH(AF7)</formula>
    </cfRule>
  </conditionalFormatting>
  <conditionalFormatting sqref="AH6 AJ6">
    <cfRule type="expression" dxfId="111" priority="52">
      <formula>ČísloZobrazovanéhoMesiaca&lt;&gt;MONTH(AH6)</formula>
    </cfRule>
  </conditionalFormatting>
  <conditionalFormatting sqref="AJ7">
    <cfRule type="expression" dxfId="110" priority="59">
      <formula>ČísloZobrazovanéhoMesiaca&lt;&gt;MONTH(AJ7)</formula>
    </cfRule>
  </conditionalFormatting>
  <conditionalFormatting sqref="AJ8">
    <cfRule type="expression" dxfId="109" priority="157">
      <formula>ČísloZobrazovanéhoMesiaca&lt;&gt;MONTH(AJ8)</formula>
    </cfRule>
  </conditionalFormatting>
  <conditionalFormatting sqref="AJ14">
    <cfRule type="expression" dxfId="108" priority="144">
      <formula>ČísloZobrazovanéhoMesiaca&lt;&gt;MONTH(AJ14)</formula>
    </cfRule>
  </conditionalFormatting>
  <conditionalFormatting sqref="O7">
    <cfRule type="expression" dxfId="107" priority="4">
      <formula>ČísloZobrazovanéhoMesiaca&lt;&gt;MONTH(O7)</formula>
    </cfRule>
  </conditionalFormatting>
  <conditionalFormatting sqref="T8">
    <cfRule type="expression" dxfId="106" priority="3">
      <formula>ČísloZobrazovanéhoMesiaca&lt;&gt;MONTH(T8)</formula>
    </cfRule>
  </conditionalFormatting>
  <conditionalFormatting sqref="Y8">
    <cfRule type="expression" dxfId="105" priority="2">
      <formula>ČísloZobrazovanéhoMesiaca&lt;&gt;MONTH(Y8)</formula>
    </cfRule>
  </conditionalFormatting>
  <conditionalFormatting sqref="H13">
    <cfRule type="expression" dxfId="104" priority="1">
      <formula>ČísloZobrazovanéhoMesiaca&lt;&gt;MONTH(H13)</formula>
    </cfRule>
  </conditionalFormatting>
  <printOptions horizontalCentered="1" verticalCentered="1"/>
  <pageMargins left="0.45" right="0.45" top="0.4" bottom="0.5" header="0.3" footer="0.3"/>
  <pageSetup paperSize="9" scale="7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89A03AE-15A1-4CA5-B073-D62B3B00F6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12</vt:i4>
      </vt:variant>
      <vt:variant>
        <vt:lpstr>Pomenované rozsahy</vt:lpstr>
      </vt:variant>
      <vt:variant>
        <vt:i4>37</vt:i4>
      </vt:variant>
    </vt:vector>
  </HeadingPairs>
  <TitlesOfParts>
    <vt:vector size="49" baseType="lpstr">
      <vt:lpstr>september</vt:lpstr>
      <vt:lpstr>oktober</vt:lpstr>
      <vt:lpstr>november</vt:lpstr>
      <vt:lpstr>december</vt:lpstr>
      <vt:lpstr>januar</vt:lpstr>
      <vt:lpstr>februar</vt:lpstr>
      <vt:lpstr>marec</vt:lpstr>
      <vt:lpstr>april</vt:lpstr>
      <vt:lpstr>maj</vt:lpstr>
      <vt:lpstr>jun</vt:lpstr>
      <vt:lpstr>jul</vt:lpstr>
      <vt:lpstr>august</vt:lpstr>
      <vt:lpstr>DeňZačatia</vt:lpstr>
      <vt:lpstr>april!Oblasť_tlače</vt:lpstr>
      <vt:lpstr>august!Oblasť_tlače</vt:lpstr>
      <vt:lpstr>december!Oblasť_tlače</vt:lpstr>
      <vt:lpstr>februar!Oblasť_tlače</vt:lpstr>
      <vt:lpstr>januar!Oblasť_tlače</vt:lpstr>
      <vt:lpstr>jul!Oblasť_tlače</vt:lpstr>
      <vt:lpstr>jun!Oblasť_tlače</vt:lpstr>
      <vt:lpstr>maj!Oblasť_tlače</vt:lpstr>
      <vt:lpstr>marec!Oblasť_tlače</vt:lpstr>
      <vt:lpstr>november!Oblasť_tlače</vt:lpstr>
      <vt:lpstr>oktober!Oblasť_tlače</vt:lpstr>
      <vt:lpstr>september!Oblasť_tlače</vt:lpstr>
      <vt:lpstr>april!ZobrazovanýMesiac</vt:lpstr>
      <vt:lpstr>august!ZobrazovanýMesiac</vt:lpstr>
      <vt:lpstr>december!ZobrazovanýMesiac</vt:lpstr>
      <vt:lpstr>februar!ZobrazovanýMesiac</vt:lpstr>
      <vt:lpstr>januar!ZobrazovanýMesiac</vt:lpstr>
      <vt:lpstr>jul!ZobrazovanýMesiac</vt:lpstr>
      <vt:lpstr>jun!ZobrazovanýMesiac</vt:lpstr>
      <vt:lpstr>maj!ZobrazovanýMesiac</vt:lpstr>
      <vt:lpstr>marec!ZobrazovanýMesiac</vt:lpstr>
      <vt:lpstr>november!ZobrazovanýMesiac</vt:lpstr>
      <vt:lpstr>oktober!ZobrazovanýMesiac</vt:lpstr>
      <vt:lpstr>september!ZobrazovanýMesiac</vt:lpstr>
      <vt:lpstr>april!ZobrazovanýRok</vt:lpstr>
      <vt:lpstr>august!ZobrazovanýRok</vt:lpstr>
      <vt:lpstr>december!ZobrazovanýRok</vt:lpstr>
      <vt:lpstr>februar!ZobrazovanýRok</vt:lpstr>
      <vt:lpstr>januar!ZobrazovanýRok</vt:lpstr>
      <vt:lpstr>jul!ZobrazovanýRok</vt:lpstr>
      <vt:lpstr>jun!ZobrazovanýRok</vt:lpstr>
      <vt:lpstr>maj!ZobrazovanýRok</vt:lpstr>
      <vt:lpstr>marec!ZobrazovanýRok</vt:lpstr>
      <vt:lpstr>november!ZobrazovanýRok</vt:lpstr>
      <vt:lpstr>oktober!ZobrazovanýRok</vt:lpstr>
      <vt:lpstr>september!ZobrazovanýRok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uzivatel</dc:creator>
  <cp:keywords/>
  <cp:lastModifiedBy>admin</cp:lastModifiedBy>
  <cp:lastPrinted>2023-07-29T16:33:28Z</cp:lastPrinted>
  <dcterms:created xsi:type="dcterms:W3CDTF">2017-08-08T16:28:24Z</dcterms:created>
  <dcterms:modified xsi:type="dcterms:W3CDTF">2023-07-29T17:04:33Z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TC040142069991</vt:lpwstr>
  </property>
</Properties>
</file>